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hi vis" sheetId="1" r:id="rId1"/>
    <sheet name=" lo vis" sheetId="2" r:id="rId2"/>
    <sheet name="Sheet1" sheetId="3" r:id="rId3"/>
    <sheet name="Sheet2" sheetId="4" r:id="rId4"/>
    <sheet name="Sheet3" sheetId="5" r:id="rId5"/>
  </sheets>
  <definedNames>
    <definedName name="_xlnm.Print_Area" localSheetId="1">' lo vis'!$B$4:$U$41</definedName>
    <definedName name="_xlnm.Print_Area" localSheetId="0">'hi vis'!$B$4:$U$41</definedName>
  </definedNames>
  <calcPr fullCalcOnLoad="1"/>
</workbook>
</file>

<file path=xl/comments1.xml><?xml version="1.0" encoding="utf-8"?>
<comments xmlns="http://schemas.openxmlformats.org/spreadsheetml/2006/main">
  <authors>
    <author>ANDREW MONK</author>
  </authors>
  <commentList>
    <comment ref="B6" authorId="0">
      <text>
        <r>
          <rPr>
            <b/>
            <sz val="9"/>
            <rFont val="Geneva"/>
            <family val="0"/>
          </rPr>
          <t>ANDREW MONK:</t>
        </r>
        <r>
          <rPr>
            <sz val="9"/>
            <rFont val="Geneva"/>
            <family val="0"/>
          </rPr>
          <t xml:space="preserve">
This is the participant percept matrix. Flipping between this and the following work sheet reveals the differences between the two experimental conditions.</t>
        </r>
      </text>
    </comment>
    <comment ref="K5" authorId="0">
      <text>
        <r>
          <rPr>
            <b/>
            <sz val="9"/>
            <rFont val="Geneva"/>
            <family val="0"/>
          </rPr>
          <t>ANDREW MONK:</t>
        </r>
        <r>
          <rPr>
            <sz val="9"/>
            <rFont val="Geneva"/>
            <family val="0"/>
          </rPr>
          <t xml:space="preserve">
This summarises the results of the calculations in terms of Clark's levels of shared activity.</t>
        </r>
      </text>
    </comment>
    <comment ref="R5" authorId="0">
      <text>
        <r>
          <rPr>
            <b/>
            <sz val="9"/>
            <rFont val="Geneva"/>
            <family val="0"/>
          </rPr>
          <t>ANDREW MONK:</t>
        </r>
        <r>
          <rPr>
            <sz val="9"/>
            <rFont val="Geneva"/>
            <family val="0"/>
          </rPr>
          <t xml:space="preserve">
This summarises the results of the calculations in terms of Clark's levels of shared activity.</t>
        </r>
      </text>
    </comment>
    <comment ref="B20" authorId="0">
      <text>
        <r>
          <rPr>
            <b/>
            <sz val="9"/>
            <rFont val="Geneva"/>
            <family val="0"/>
          </rPr>
          <t>ANDREW MONK:</t>
        </r>
        <r>
          <rPr>
            <sz val="9"/>
            <rFont val="Geneva"/>
            <family val="0"/>
          </rPr>
          <t xml:space="preserve">
This table allows one to set a criterion for how much of a certain behaviour has to be done to consitute evidence for a level of shared activity.
(see columns H and O).</t>
        </r>
      </text>
    </comment>
    <comment ref="C25" authorId="0">
      <text>
        <r>
          <rPr>
            <b/>
            <sz val="9"/>
            <rFont val="Geneva"/>
            <family val="0"/>
          </rPr>
          <t>ANDREW MONK:</t>
        </r>
        <r>
          <rPr>
            <sz val="9"/>
            <rFont val="Geneva"/>
            <family val="0"/>
          </rPr>
          <t xml:space="preserve">
Change this and see the effect on the conclusions.</t>
        </r>
      </text>
    </comment>
    <comment ref="G8" authorId="0">
      <text>
        <r>
          <rPr>
            <b/>
            <sz val="9"/>
            <rFont val="Geneva"/>
            <family val="0"/>
          </rPr>
          <t>ANDREW MONK:</t>
        </r>
        <r>
          <rPr>
            <sz val="9"/>
            <rFont val="Geneva"/>
            <family val="0"/>
          </rPr>
          <t xml:space="preserve">
Level of chared activity presumed this is evidence for. </t>
        </r>
      </text>
    </comment>
    <comment ref="H8" authorId="0">
      <text>
        <r>
          <rPr>
            <b/>
            <sz val="9"/>
            <rFont val="Geneva"/>
            <family val="0"/>
          </rPr>
          <t>ANDREW MONK:</t>
        </r>
        <r>
          <rPr>
            <sz val="9"/>
            <rFont val="Geneva"/>
            <family val="0"/>
          </rPr>
          <t xml:space="preserve">
Frequecy of behaviour (see comment fo B20)</t>
        </r>
      </text>
    </comment>
    <comment ref="I10" authorId="0">
      <text>
        <r>
          <rPr>
            <b/>
            <sz val="9"/>
            <rFont val="Geneva"/>
            <family val="0"/>
          </rPr>
          <t>ANDREW MONK:</t>
        </r>
        <r>
          <rPr>
            <sz val="9"/>
            <rFont val="Geneva"/>
            <family val="0"/>
          </rPr>
          <t xml:space="preserve">
P = Peripheral</t>
        </r>
      </text>
    </comment>
    <comment ref="K4" authorId="0">
      <text>
        <r>
          <rPr>
            <b/>
            <sz val="9"/>
            <rFont val="Geneva"/>
            <family val="0"/>
          </rPr>
          <t>ANDREW MONK:</t>
        </r>
        <r>
          <rPr>
            <sz val="9"/>
            <rFont val="Geneva"/>
            <family val="0"/>
          </rPr>
          <t xml:space="preserve">
SP = side participant (as opoposed to the weaker participation status as overhearer.</t>
        </r>
      </text>
    </comment>
  </commentList>
</comments>
</file>

<file path=xl/comments2.xml><?xml version="1.0" encoding="utf-8"?>
<comments xmlns="http://schemas.openxmlformats.org/spreadsheetml/2006/main">
  <authors>
    <author>ANDREW MONK</author>
  </authors>
  <commentList>
    <comment ref="B6" authorId="0">
      <text>
        <r>
          <rPr>
            <b/>
            <sz val="9"/>
            <rFont val="Geneva"/>
            <family val="0"/>
          </rPr>
          <t>ANDREW MONK:</t>
        </r>
        <r>
          <rPr>
            <sz val="9"/>
            <rFont val="Geneva"/>
            <family val="0"/>
          </rPr>
          <t xml:space="preserve">
This is the participant percept matrix. Flipping between this and the previous work sheet reveals the differences between the wto experimental conditions.</t>
        </r>
      </text>
    </comment>
  </commentList>
</comments>
</file>

<file path=xl/sharedStrings.xml><?xml version="1.0" encoding="utf-8"?>
<sst xmlns="http://schemas.openxmlformats.org/spreadsheetml/2006/main" count="418" uniqueCount="63">
  <si>
    <t>Evidence leading</t>
  </si>
  <si>
    <t>Speaking</t>
  </si>
  <si>
    <t>Perceiver</t>
  </si>
  <si>
    <t>A's voice</t>
  </si>
  <si>
    <t>-</t>
  </si>
  <si>
    <t>yes</t>
  </si>
  <si>
    <t>Perceived</t>
  </si>
  <si>
    <t>Freq</t>
  </si>
  <si>
    <t>Particip</t>
  </si>
  <si>
    <t>Percept</t>
  </si>
  <si>
    <t>Value</t>
  </si>
  <si>
    <t>AND</t>
  </si>
  <si>
    <t>Level</t>
  </si>
  <si>
    <t>A's face</t>
  </si>
  <si>
    <t>no</t>
  </si>
  <si>
    <t>Often</t>
  </si>
  <si>
    <t>Sometimes</t>
  </si>
  <si>
    <t>Rarely</t>
  </si>
  <si>
    <t>Never</t>
  </si>
  <si>
    <t>Criterion</t>
  </si>
  <si>
    <t>( &gt; or = )</t>
  </si>
  <si>
    <t>Change these</t>
  </si>
  <si>
    <t>These are links</t>
  </si>
  <si>
    <t>yes-but = could see but never looks</t>
  </si>
  <si>
    <t>PrimA</t>
  </si>
  <si>
    <t>PrimB</t>
  </si>
  <si>
    <t>Perip</t>
  </si>
  <si>
    <t>B's voice</t>
  </si>
  <si>
    <t>P's voice</t>
  </si>
  <si>
    <t>B's face</t>
  </si>
  <si>
    <t>P's face</t>
  </si>
  <si>
    <t>A LA B</t>
  </si>
  <si>
    <t>A LA P</t>
  </si>
  <si>
    <t>B LA A</t>
  </si>
  <si>
    <t>B LA P</t>
  </si>
  <si>
    <t>P LA A</t>
  </si>
  <si>
    <t>P LA B</t>
  </si>
  <si>
    <t>to consider Perip as SP</t>
  </si>
  <si>
    <t>A</t>
  </si>
  <si>
    <t>B</t>
  </si>
  <si>
    <t>S</t>
  </si>
  <si>
    <t>P</t>
  </si>
  <si>
    <t>T</t>
  </si>
  <si>
    <t>B's prop directed at P</t>
  </si>
  <si>
    <t>P  responds to A</t>
  </si>
  <si>
    <t>P responds to B</t>
  </si>
  <si>
    <t>P verbal back chs to A</t>
  </si>
  <si>
    <t>P verbal back chs to B</t>
  </si>
  <si>
    <t>P vis back chs to A</t>
  </si>
  <si>
    <t>P vis back chs to B</t>
  </si>
  <si>
    <t>B's signal directed at P</t>
  </si>
  <si>
    <t>P attending to A</t>
  </si>
  <si>
    <t>B's behav directed at P</t>
  </si>
  <si>
    <t>A's prop directed at P</t>
  </si>
  <si>
    <t>P responds to A</t>
  </si>
  <si>
    <t>A's signal directed at P</t>
  </si>
  <si>
    <t>P attending to B</t>
  </si>
  <si>
    <t>A's behav directed at P</t>
  </si>
  <si>
    <t>OH4 Low Visibility</t>
  </si>
  <si>
    <t>See comments (signalled by red triangel) embedded in the previous worksheet for explanation</t>
  </si>
  <si>
    <t>High Visibility</t>
  </si>
  <si>
    <t>(blue) Change these</t>
  </si>
  <si>
    <t>(red) These are links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</si>
</sst>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sz val="10"/>
      <color indexed="18"/>
      <name val="Geneva"/>
      <family val="0"/>
    </font>
    <font>
      <sz val="10"/>
      <color indexed="10"/>
      <name val="Geneva"/>
      <family val="0"/>
    </font>
    <font>
      <u val="single"/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color indexed="18"/>
      <name val="Geneva"/>
      <family val="0"/>
    </font>
    <font>
      <b/>
      <sz val="10"/>
      <color indexed="10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Z49"/>
  <sheetViews>
    <sheetView tabSelected="1" workbookViewId="0" topLeftCell="B1">
      <selection activeCell="E21" sqref="E21"/>
    </sheetView>
  </sheetViews>
  <sheetFormatPr defaultColWidth="11.00390625" defaultRowHeight="12"/>
  <cols>
    <col min="1" max="1" width="9.00390625" style="1" customWidth="1"/>
    <col min="2" max="2" width="9.50390625" style="1" customWidth="1"/>
    <col min="3" max="3" width="7.00390625" style="1" customWidth="1"/>
    <col min="4" max="4" width="8.50390625" style="1" customWidth="1"/>
    <col min="5" max="5" width="5.375" style="1" customWidth="1"/>
    <col min="6" max="7" width="5.00390625" style="1" customWidth="1"/>
    <col min="8" max="8" width="4.125" style="2" customWidth="1"/>
    <col min="9" max="9" width="19.875" style="1" customWidth="1"/>
    <col min="10" max="10" width="9.375" style="1" customWidth="1"/>
    <col min="11" max="11" width="8.875" style="1" customWidth="1"/>
    <col min="12" max="12" width="7.625" style="1" customWidth="1"/>
    <col min="13" max="13" width="8.00390625" style="1" customWidth="1"/>
    <col min="14" max="14" width="5.375" style="1" customWidth="1"/>
    <col min="15" max="15" width="5.375" style="2" customWidth="1"/>
    <col min="16" max="16" width="20.125" style="1" customWidth="1"/>
    <col min="17" max="17" width="10.875" style="1" customWidth="1"/>
    <col min="18" max="18" width="8.375" style="1" customWidth="1"/>
    <col min="19" max="19" width="9.50390625" style="1" customWidth="1"/>
    <col min="20" max="20" width="10.875" style="1" customWidth="1"/>
    <col min="21" max="21" width="5.50390625" style="1" customWidth="1"/>
    <col min="22" max="16384" width="10.875" style="1" customWidth="1"/>
  </cols>
  <sheetData>
    <row r="1" ht="12.75"/>
    <row r="2" ht="12.75"/>
    <row r="3" ht="12.75">
      <c r="B3" s="1" t="s">
        <v>59</v>
      </c>
    </row>
    <row r="4" spans="9:18" ht="12.75">
      <c r="I4" s="1" t="s">
        <v>0</v>
      </c>
      <c r="J4" s="1" t="str">
        <f>J6</f>
        <v>PrimA</v>
      </c>
      <c r="K4" s="1" t="s">
        <v>37</v>
      </c>
      <c r="P4" s="1" t="s">
        <v>0</v>
      </c>
      <c r="Q4" s="1" t="str">
        <f>Q6</f>
        <v>PrimA</v>
      </c>
      <c r="R4" s="1" t="s">
        <v>37</v>
      </c>
    </row>
    <row r="5" spans="2:18" ht="12.75">
      <c r="B5" s="3" t="s">
        <v>60</v>
      </c>
      <c r="C5" s="3"/>
      <c r="D5" s="3"/>
      <c r="E5" s="3"/>
      <c r="I5" s="4" t="s">
        <v>1</v>
      </c>
      <c r="J5" s="5" t="s">
        <v>24</v>
      </c>
      <c r="K5" s="6">
        <f>MAX(N9:N14)</f>
        <v>3</v>
      </c>
      <c r="P5" s="4" t="s">
        <v>1</v>
      </c>
      <c r="Q5" s="5" t="s">
        <v>25</v>
      </c>
      <c r="R5" s="6">
        <f>MAX(U9:U14)</f>
        <v>3</v>
      </c>
    </row>
    <row r="6" spans="2:17" ht="12.75">
      <c r="B6" s="3"/>
      <c r="C6" s="7" t="s">
        <v>24</v>
      </c>
      <c r="D6" s="7" t="s">
        <v>25</v>
      </c>
      <c r="E6" s="8" t="s">
        <v>26</v>
      </c>
      <c r="I6" s="9" t="s">
        <v>2</v>
      </c>
      <c r="J6" s="10" t="s">
        <v>24</v>
      </c>
      <c r="P6" s="9" t="s">
        <v>2</v>
      </c>
      <c r="Q6" s="10" t="s">
        <v>24</v>
      </c>
    </row>
    <row r="7" spans="2:17" ht="12.75">
      <c r="B7" s="3" t="s">
        <v>3</v>
      </c>
      <c r="C7" s="11" t="s">
        <v>4</v>
      </c>
      <c r="D7" s="12" t="s">
        <v>5</v>
      </c>
      <c r="E7" s="13" t="s">
        <v>5</v>
      </c>
      <c r="I7" s="14" t="s">
        <v>6</v>
      </c>
      <c r="J7" s="15" t="s">
        <v>26</v>
      </c>
      <c r="P7" s="14" t="s">
        <v>6</v>
      </c>
      <c r="Q7" s="15" t="s">
        <v>26</v>
      </c>
    </row>
    <row r="8" spans="2:21" ht="15" customHeight="1">
      <c r="B8" s="3" t="s">
        <v>27</v>
      </c>
      <c r="C8" s="11" t="s">
        <v>5</v>
      </c>
      <c r="D8" s="12" t="s">
        <v>4</v>
      </c>
      <c r="E8" s="13" t="s">
        <v>5</v>
      </c>
      <c r="G8" s="17" t="s">
        <v>12</v>
      </c>
      <c r="H8" s="16" t="s">
        <v>7</v>
      </c>
      <c r="J8" s="17" t="s">
        <v>8</v>
      </c>
      <c r="K8" s="17" t="s">
        <v>9</v>
      </c>
      <c r="L8" s="17" t="s">
        <v>10</v>
      </c>
      <c r="M8" s="17" t="s">
        <v>11</v>
      </c>
      <c r="N8" s="18" t="s">
        <v>12</v>
      </c>
      <c r="O8" s="16" t="s">
        <v>7</v>
      </c>
      <c r="Q8" s="17" t="s">
        <v>8</v>
      </c>
      <c r="R8" s="17" t="s">
        <v>9</v>
      </c>
      <c r="S8" s="17" t="s">
        <v>10</v>
      </c>
      <c r="T8" s="17" t="s">
        <v>11</v>
      </c>
      <c r="U8" s="17" t="s">
        <v>12</v>
      </c>
    </row>
    <row r="9" spans="2:21" ht="12.75">
      <c r="B9" s="3" t="s">
        <v>28</v>
      </c>
      <c r="C9" s="19" t="s">
        <v>5</v>
      </c>
      <c r="D9" s="8" t="s">
        <v>5</v>
      </c>
      <c r="E9" s="20" t="s">
        <v>4</v>
      </c>
      <c r="G9" s="21">
        <v>3</v>
      </c>
      <c r="L9" s="22"/>
      <c r="M9" s="1" t="b">
        <f aca="true" t="shared" si="0" ref="M9:M14">AND((H9&gt;=$C$25),L9)</f>
        <v>0</v>
      </c>
      <c r="N9" s="10">
        <f aca="true" t="shared" si="1" ref="N9:N14">M9*G9</f>
        <v>0</v>
      </c>
      <c r="O9" s="23">
        <v>1</v>
      </c>
      <c r="P9" s="1" t="s">
        <v>43</v>
      </c>
      <c r="Q9" s="1" t="str">
        <f>Q6</f>
        <v>PrimA</v>
      </c>
      <c r="R9" s="3" t="s">
        <v>27</v>
      </c>
      <c r="S9" s="22" t="b">
        <f aca="true" t="shared" si="2" ref="S9:S14">("yes"=VLOOKUP(R9,$B$7:$E$18,MATCH(Q9,$C$6:$E$6,0)+1,FALSE))</f>
        <v>1</v>
      </c>
      <c r="T9" s="1" t="b">
        <f aca="true" t="shared" si="3" ref="T9:T14">AND((O9&gt;=$C$25),S9)</f>
        <v>1</v>
      </c>
      <c r="U9" s="1">
        <f aca="true" t="shared" si="4" ref="U9:U14">T9*G9</f>
        <v>3</v>
      </c>
    </row>
    <row r="10" spans="2:21" ht="12.75">
      <c r="B10" s="3" t="s">
        <v>13</v>
      </c>
      <c r="C10" s="24" t="s">
        <v>4</v>
      </c>
      <c r="D10" s="25" t="s">
        <v>5</v>
      </c>
      <c r="E10" s="26" t="s">
        <v>5</v>
      </c>
      <c r="G10" s="27">
        <v>3</v>
      </c>
      <c r="H10" s="23">
        <v>1</v>
      </c>
      <c r="I10" s="22" t="s">
        <v>44</v>
      </c>
      <c r="J10" s="1" t="str">
        <f>J6</f>
        <v>PrimA</v>
      </c>
      <c r="K10" s="12" t="s">
        <v>28</v>
      </c>
      <c r="L10" s="22" t="b">
        <f>("yes"=VLOOKUP(K10,$B$7:$E$18,MATCH(J10,$C$6:$E$6,0)+1,FALSE))</f>
        <v>1</v>
      </c>
      <c r="M10" s="1" t="b">
        <f t="shared" si="0"/>
        <v>1</v>
      </c>
      <c r="N10" s="10">
        <f t="shared" si="1"/>
        <v>3</v>
      </c>
      <c r="O10" s="28">
        <f>H23</f>
        <v>1</v>
      </c>
      <c r="P10" s="1" t="s">
        <v>45</v>
      </c>
      <c r="Q10" s="1" t="str">
        <f>Q6</f>
        <v>PrimA</v>
      </c>
      <c r="R10" s="3" t="s">
        <v>28</v>
      </c>
      <c r="S10" s="22" t="b">
        <f t="shared" si="2"/>
        <v>1</v>
      </c>
      <c r="T10" s="1" t="b">
        <f t="shared" si="3"/>
        <v>1</v>
      </c>
      <c r="U10" s="1">
        <f t="shared" si="4"/>
        <v>3</v>
      </c>
    </row>
    <row r="11" spans="2:21" ht="12.75" customHeight="1">
      <c r="B11" s="3" t="s">
        <v>29</v>
      </c>
      <c r="C11" s="11" t="s">
        <v>5</v>
      </c>
      <c r="D11" s="12" t="s">
        <v>4</v>
      </c>
      <c r="E11" s="13" t="s">
        <v>5</v>
      </c>
      <c r="G11" s="27">
        <v>3</v>
      </c>
      <c r="H11" s="23">
        <v>1</v>
      </c>
      <c r="I11" s="22" t="s">
        <v>46</v>
      </c>
      <c r="J11" s="22" t="str">
        <f>J6</f>
        <v>PrimA</v>
      </c>
      <c r="K11" s="12" t="s">
        <v>28</v>
      </c>
      <c r="L11" s="22" t="b">
        <f>("yes"=VLOOKUP(K11,$B$7:$E$18,MATCH(J11,$C$6:$E$6,0)+1,FALSE))</f>
        <v>1</v>
      </c>
      <c r="M11" s="1" t="b">
        <f t="shared" si="0"/>
        <v>1</v>
      </c>
      <c r="N11" s="10">
        <f t="shared" si="1"/>
        <v>3</v>
      </c>
      <c r="O11" s="28">
        <f>H24</f>
        <v>1</v>
      </c>
      <c r="P11" s="22" t="s">
        <v>47</v>
      </c>
      <c r="Q11" s="1" t="str">
        <f>Q6</f>
        <v>PrimA</v>
      </c>
      <c r="R11" s="3" t="s">
        <v>28</v>
      </c>
      <c r="S11" s="22" t="b">
        <f t="shared" si="2"/>
        <v>1</v>
      </c>
      <c r="T11" s="1" t="b">
        <f t="shared" si="3"/>
        <v>1</v>
      </c>
      <c r="U11" s="1">
        <f t="shared" si="4"/>
        <v>3</v>
      </c>
    </row>
    <row r="12" spans="2:21" ht="12.75">
      <c r="B12" s="3" t="s">
        <v>30</v>
      </c>
      <c r="C12" s="19" t="s">
        <v>5</v>
      </c>
      <c r="D12" s="8" t="s">
        <v>5</v>
      </c>
      <c r="E12" s="20" t="s">
        <v>4</v>
      </c>
      <c r="G12" s="29">
        <v>3</v>
      </c>
      <c r="H12" s="30">
        <v>1</v>
      </c>
      <c r="I12" s="31" t="s">
        <v>48</v>
      </c>
      <c r="J12" s="31" t="str">
        <f>J6</f>
        <v>PrimA</v>
      </c>
      <c r="K12" s="8" t="s">
        <v>30</v>
      </c>
      <c r="L12" s="31" t="b">
        <f>("yes"=VLOOKUP(K12,$B$7:$E$18,MATCH(J12,$C$6:$E$6,0)+1,FALSE))</f>
        <v>1</v>
      </c>
      <c r="M12" s="31" t="b">
        <f t="shared" si="0"/>
        <v>1</v>
      </c>
      <c r="N12" s="15">
        <f t="shared" si="1"/>
        <v>3</v>
      </c>
      <c r="O12" s="32">
        <f>H25</f>
        <v>1</v>
      </c>
      <c r="P12" s="31" t="s">
        <v>49</v>
      </c>
      <c r="Q12" s="31" t="str">
        <f>Q6</f>
        <v>PrimA</v>
      </c>
      <c r="R12" s="8" t="s">
        <v>30</v>
      </c>
      <c r="S12" s="31" t="b">
        <f t="shared" si="2"/>
        <v>1</v>
      </c>
      <c r="T12" s="31" t="b">
        <f t="shared" si="3"/>
        <v>1</v>
      </c>
      <c r="U12" s="31">
        <f t="shared" si="4"/>
        <v>3</v>
      </c>
    </row>
    <row r="13" spans="2:21" ht="12.75">
      <c r="B13" s="3" t="s">
        <v>31</v>
      </c>
      <c r="C13" s="11" t="s">
        <v>4</v>
      </c>
      <c r="D13" s="12" t="s">
        <v>5</v>
      </c>
      <c r="E13" s="13" t="s">
        <v>5</v>
      </c>
      <c r="G13" s="29">
        <v>2</v>
      </c>
      <c r="H13" s="33"/>
      <c r="I13" s="31"/>
      <c r="J13" s="31" t="str">
        <f>J6</f>
        <v>PrimA</v>
      </c>
      <c r="K13" s="31"/>
      <c r="L13" s="34"/>
      <c r="M13" s="31" t="b">
        <f t="shared" si="0"/>
        <v>0</v>
      </c>
      <c r="N13" s="35">
        <f t="shared" si="1"/>
        <v>0</v>
      </c>
      <c r="O13" s="30">
        <v>2</v>
      </c>
      <c r="P13" s="31" t="s">
        <v>50</v>
      </c>
      <c r="Q13" s="34" t="str">
        <f>Q6</f>
        <v>PrimA</v>
      </c>
      <c r="R13" s="36" t="s">
        <v>34</v>
      </c>
      <c r="S13" s="34" t="b">
        <f t="shared" si="2"/>
        <v>1</v>
      </c>
      <c r="T13" s="31" t="b">
        <f t="shared" si="3"/>
        <v>1</v>
      </c>
      <c r="U13" s="34">
        <f t="shared" si="4"/>
        <v>2</v>
      </c>
    </row>
    <row r="14" spans="2:21" ht="12.75">
      <c r="B14" s="3" t="s">
        <v>32</v>
      </c>
      <c r="C14" s="19" t="s">
        <v>4</v>
      </c>
      <c r="D14" s="8" t="s">
        <v>5</v>
      </c>
      <c r="E14" s="20" t="s">
        <v>5</v>
      </c>
      <c r="G14" s="37">
        <v>1</v>
      </c>
      <c r="H14" s="33">
        <v>3</v>
      </c>
      <c r="I14" s="34" t="s">
        <v>51</v>
      </c>
      <c r="J14" s="31" t="str">
        <f>J6</f>
        <v>PrimA</v>
      </c>
      <c r="K14" s="36" t="s">
        <v>35</v>
      </c>
      <c r="L14" s="31" t="b">
        <f>("yes"=VLOOKUP(K14,$B$7:$E$18,MATCH(J14,$C$6:$E$6,0)+1,FALSE))</f>
        <v>1</v>
      </c>
      <c r="M14" s="31" t="b">
        <f t="shared" si="0"/>
        <v>1</v>
      </c>
      <c r="N14" s="15">
        <f t="shared" si="1"/>
        <v>1</v>
      </c>
      <c r="O14" s="30">
        <v>2</v>
      </c>
      <c r="P14" s="34" t="s">
        <v>52</v>
      </c>
      <c r="Q14" s="31" t="str">
        <f>Q6</f>
        <v>PrimA</v>
      </c>
      <c r="R14" s="8" t="s">
        <v>34</v>
      </c>
      <c r="S14" s="31" t="b">
        <f t="shared" si="2"/>
        <v>1</v>
      </c>
      <c r="T14" s="31" t="b">
        <f t="shared" si="3"/>
        <v>1</v>
      </c>
      <c r="U14" s="34">
        <f t="shared" si="4"/>
        <v>1</v>
      </c>
    </row>
    <row r="15" spans="2:5" ht="12.75">
      <c r="B15" s="3" t="s">
        <v>33</v>
      </c>
      <c r="C15" s="24" t="s">
        <v>5</v>
      </c>
      <c r="D15" s="25" t="s">
        <v>4</v>
      </c>
      <c r="E15" s="13" t="s">
        <v>5</v>
      </c>
    </row>
    <row r="16" spans="2:5" ht="12.75">
      <c r="B16" s="3" t="s">
        <v>34</v>
      </c>
      <c r="C16" s="19" t="s">
        <v>5</v>
      </c>
      <c r="D16" s="8" t="s">
        <v>4</v>
      </c>
      <c r="E16" s="20" t="s">
        <v>5</v>
      </c>
    </row>
    <row r="17" spans="2:18" ht="12" customHeight="1">
      <c r="B17" s="3" t="s">
        <v>35</v>
      </c>
      <c r="C17" s="11" t="s">
        <v>5</v>
      </c>
      <c r="D17" s="25" t="s">
        <v>5</v>
      </c>
      <c r="E17" s="26" t="s">
        <v>4</v>
      </c>
      <c r="I17" s="1" t="s">
        <v>0</v>
      </c>
      <c r="J17" s="1" t="str">
        <f>J19</f>
        <v>PrimB</v>
      </c>
      <c r="K17" s="1" t="s">
        <v>37</v>
      </c>
      <c r="P17" s="1" t="s">
        <v>0</v>
      </c>
      <c r="Q17" s="1" t="str">
        <f>Q19</f>
        <v>PrimB</v>
      </c>
      <c r="R17" s="1" t="s">
        <v>37</v>
      </c>
    </row>
    <row r="18" spans="2:26" ht="12.75" customHeight="1">
      <c r="B18" s="3" t="s">
        <v>36</v>
      </c>
      <c r="C18" s="19" t="s">
        <v>5</v>
      </c>
      <c r="D18" s="8" t="s">
        <v>5</v>
      </c>
      <c r="E18" s="20" t="s">
        <v>4</v>
      </c>
      <c r="I18" s="4" t="s">
        <v>1</v>
      </c>
      <c r="J18" s="5" t="s">
        <v>25</v>
      </c>
      <c r="K18" s="6">
        <f>MAX(N22:N27)</f>
        <v>3</v>
      </c>
      <c r="P18" s="4" t="s">
        <v>1</v>
      </c>
      <c r="Q18" s="5" t="s">
        <v>24</v>
      </c>
      <c r="R18" s="6">
        <f>MAX(U22:U27)</f>
        <v>3</v>
      </c>
      <c r="S18" s="22"/>
      <c r="T18" s="22"/>
      <c r="U18" s="38"/>
      <c r="V18" s="22"/>
      <c r="W18" s="22"/>
      <c r="X18" s="22"/>
      <c r="Y18" s="22"/>
      <c r="Z18" s="22"/>
    </row>
    <row r="19" spans="9:26" ht="12.75">
      <c r="I19" s="9" t="s">
        <v>2</v>
      </c>
      <c r="J19" s="10" t="s">
        <v>25</v>
      </c>
      <c r="P19" s="9" t="s">
        <v>2</v>
      </c>
      <c r="Q19" s="10" t="s">
        <v>25</v>
      </c>
      <c r="S19" s="22"/>
      <c r="T19" s="22"/>
      <c r="U19" s="22"/>
      <c r="V19" s="22"/>
      <c r="W19" s="22"/>
      <c r="X19" s="22"/>
      <c r="Y19" s="22"/>
      <c r="Z19" s="22"/>
    </row>
    <row r="20" spans="3:26" ht="12.75">
      <c r="C20" s="16" t="s">
        <v>7</v>
      </c>
      <c r="I20" s="14" t="s">
        <v>6</v>
      </c>
      <c r="J20" s="15" t="s">
        <v>26</v>
      </c>
      <c r="P20" s="14" t="s">
        <v>6</v>
      </c>
      <c r="Q20" s="15" t="s">
        <v>26</v>
      </c>
      <c r="S20" s="22"/>
      <c r="T20" s="22"/>
      <c r="U20" s="22"/>
      <c r="V20" s="22"/>
      <c r="W20" s="22"/>
      <c r="X20" s="22"/>
      <c r="Y20" s="22"/>
      <c r="Z20" s="22"/>
    </row>
    <row r="21" spans="2:26" ht="12.75" customHeight="1">
      <c r="B21" s="1" t="s">
        <v>15</v>
      </c>
      <c r="C21" s="1">
        <v>3</v>
      </c>
      <c r="G21" s="17" t="s">
        <v>12</v>
      </c>
      <c r="H21" s="16" t="s">
        <v>7</v>
      </c>
      <c r="J21" s="17" t="s">
        <v>8</v>
      </c>
      <c r="K21" s="17" t="s">
        <v>9</v>
      </c>
      <c r="L21" s="17" t="s">
        <v>10</v>
      </c>
      <c r="M21" s="17" t="s">
        <v>11</v>
      </c>
      <c r="N21" s="18" t="s">
        <v>12</v>
      </c>
      <c r="O21" s="16" t="s">
        <v>7</v>
      </c>
      <c r="Q21" s="17" t="s">
        <v>8</v>
      </c>
      <c r="R21" s="17" t="s">
        <v>9</v>
      </c>
      <c r="S21" s="17" t="s">
        <v>10</v>
      </c>
      <c r="T21" s="17" t="s">
        <v>11</v>
      </c>
      <c r="U21" s="17" t="s">
        <v>12</v>
      </c>
      <c r="V21" s="22"/>
      <c r="W21" s="22"/>
      <c r="X21" s="22"/>
      <c r="Y21" s="22"/>
      <c r="Z21" s="22"/>
    </row>
    <row r="22" spans="2:26" ht="12.75">
      <c r="B22" s="1" t="s">
        <v>16</v>
      </c>
      <c r="C22" s="1">
        <v>2</v>
      </c>
      <c r="D22" s="39"/>
      <c r="G22" s="21">
        <v>3</v>
      </c>
      <c r="J22" s="1" t="str">
        <f>J19</f>
        <v>PrimB</v>
      </c>
      <c r="M22" s="1" t="b">
        <f aca="true" t="shared" si="5" ref="M22:M27">AND((H22&gt;=$C$25),L22)</f>
        <v>0</v>
      </c>
      <c r="N22" s="10">
        <f aca="true" t="shared" si="6" ref="N22:N27">M22*G22</f>
        <v>0</v>
      </c>
      <c r="O22" s="23">
        <v>1</v>
      </c>
      <c r="P22" s="1" t="s">
        <v>53</v>
      </c>
      <c r="Q22" s="1" t="str">
        <f>Q19</f>
        <v>PrimB</v>
      </c>
      <c r="R22" s="3" t="s">
        <v>3</v>
      </c>
      <c r="S22" s="22" t="b">
        <f aca="true" t="shared" si="7" ref="S22:S27">("yes"=VLOOKUP(R22,$B$7:$E$18,MATCH(Q22,$C$6:$E$6,0)+1,FALSE))</f>
        <v>1</v>
      </c>
      <c r="T22" s="1" t="b">
        <f aca="true" t="shared" si="8" ref="T22:T27">AND((O22&gt;=$C$25),S22)</f>
        <v>1</v>
      </c>
      <c r="U22" s="1">
        <f aca="true" t="shared" si="9" ref="U22:U27">T22*G22</f>
        <v>3</v>
      </c>
      <c r="V22" s="22"/>
      <c r="W22" s="22"/>
      <c r="X22" s="22"/>
      <c r="Y22" s="22"/>
      <c r="Z22" s="22"/>
    </row>
    <row r="23" spans="2:26" ht="12.75">
      <c r="B23" s="1" t="s">
        <v>17</v>
      </c>
      <c r="C23" s="1">
        <v>1</v>
      </c>
      <c r="G23" s="27">
        <v>3</v>
      </c>
      <c r="H23" s="23">
        <v>1</v>
      </c>
      <c r="I23" s="1" t="s">
        <v>45</v>
      </c>
      <c r="J23" s="1" t="str">
        <f>J19</f>
        <v>PrimB</v>
      </c>
      <c r="K23" s="12" t="s">
        <v>28</v>
      </c>
      <c r="L23" s="22" t="b">
        <f>("yes"=VLOOKUP(K23,$B$7:$E$18,MATCH(J23,$C$6:$E$6,0)+1,FALSE))</f>
        <v>1</v>
      </c>
      <c r="M23" s="1" t="b">
        <f t="shared" si="5"/>
        <v>1</v>
      </c>
      <c r="N23" s="10">
        <f t="shared" si="6"/>
        <v>3</v>
      </c>
      <c r="O23" s="28">
        <f>H10</f>
        <v>1</v>
      </c>
      <c r="P23" s="1" t="s">
        <v>54</v>
      </c>
      <c r="Q23" s="1" t="str">
        <f>Q19</f>
        <v>PrimB</v>
      </c>
      <c r="R23" s="3" t="s">
        <v>28</v>
      </c>
      <c r="S23" s="22" t="b">
        <f t="shared" si="7"/>
        <v>1</v>
      </c>
      <c r="T23" s="1" t="b">
        <f t="shared" si="8"/>
        <v>1</v>
      </c>
      <c r="U23" s="1">
        <f t="shared" si="9"/>
        <v>3</v>
      </c>
      <c r="V23" s="22"/>
      <c r="W23" s="22"/>
      <c r="X23" s="22"/>
      <c r="Y23" s="22"/>
      <c r="Z23" s="22"/>
    </row>
    <row r="24" spans="2:26" ht="12.75">
      <c r="B24" s="31" t="s">
        <v>18</v>
      </c>
      <c r="C24" s="31">
        <v>0</v>
      </c>
      <c r="G24" s="27">
        <v>3</v>
      </c>
      <c r="H24" s="23">
        <v>1</v>
      </c>
      <c r="I24" s="22" t="s">
        <v>47</v>
      </c>
      <c r="J24" s="22" t="str">
        <f>J19</f>
        <v>PrimB</v>
      </c>
      <c r="K24" s="12" t="s">
        <v>28</v>
      </c>
      <c r="L24" s="22" t="b">
        <f>("yes"=VLOOKUP(K24,$B$7:$E$18,MATCH(J24,$C$6:$E$6,0)+1,FALSE))</f>
        <v>1</v>
      </c>
      <c r="M24" s="1" t="b">
        <f t="shared" si="5"/>
        <v>1</v>
      </c>
      <c r="N24" s="10">
        <f t="shared" si="6"/>
        <v>3</v>
      </c>
      <c r="O24" s="28">
        <f>H11</f>
        <v>1</v>
      </c>
      <c r="P24" s="22" t="s">
        <v>46</v>
      </c>
      <c r="Q24" s="1" t="str">
        <f>Q19</f>
        <v>PrimB</v>
      </c>
      <c r="R24" s="3" t="s">
        <v>28</v>
      </c>
      <c r="S24" s="22" t="b">
        <f t="shared" si="7"/>
        <v>1</v>
      </c>
      <c r="T24" s="1" t="b">
        <f t="shared" si="8"/>
        <v>1</v>
      </c>
      <c r="U24" s="1">
        <f t="shared" si="9"/>
        <v>3</v>
      </c>
      <c r="V24" s="22"/>
      <c r="W24" s="22"/>
      <c r="X24" s="22"/>
      <c r="Y24" s="22"/>
      <c r="Z24" s="22"/>
    </row>
    <row r="25" spans="2:26" ht="12.75">
      <c r="B25" s="1" t="s">
        <v>19</v>
      </c>
      <c r="C25" s="1">
        <v>1</v>
      </c>
      <c r="G25" s="29">
        <v>3</v>
      </c>
      <c r="H25" s="30">
        <v>1</v>
      </c>
      <c r="I25" s="31" t="s">
        <v>49</v>
      </c>
      <c r="J25" s="31" t="str">
        <f>J19</f>
        <v>PrimB</v>
      </c>
      <c r="K25" s="8" t="s">
        <v>30</v>
      </c>
      <c r="L25" s="31" t="b">
        <f>("yes"=VLOOKUP(K25,$B$7:$E$18,MATCH(J25,$C$6:$E$6,0)+1,FALSE))</f>
        <v>1</v>
      </c>
      <c r="M25" s="31" t="b">
        <f t="shared" si="5"/>
        <v>1</v>
      </c>
      <c r="N25" s="15">
        <f t="shared" si="6"/>
        <v>3</v>
      </c>
      <c r="O25" s="32">
        <f>H12</f>
        <v>1</v>
      </c>
      <c r="P25" s="31" t="s">
        <v>48</v>
      </c>
      <c r="Q25" s="31" t="str">
        <f>Q19</f>
        <v>PrimB</v>
      </c>
      <c r="R25" s="8" t="s">
        <v>30</v>
      </c>
      <c r="S25" s="31" t="b">
        <f t="shared" si="7"/>
        <v>1</v>
      </c>
      <c r="T25" s="31" t="b">
        <f t="shared" si="8"/>
        <v>1</v>
      </c>
      <c r="U25" s="31">
        <f t="shared" si="9"/>
        <v>3</v>
      </c>
      <c r="V25" s="22"/>
      <c r="W25" s="22"/>
      <c r="X25" s="22"/>
      <c r="Y25" s="22"/>
      <c r="Z25" s="22"/>
    </row>
    <row r="26" spans="2:26" ht="12.75">
      <c r="B26" s="1" t="s">
        <v>20</v>
      </c>
      <c r="G26" s="29">
        <v>2</v>
      </c>
      <c r="H26" s="33"/>
      <c r="I26" s="31"/>
      <c r="J26" s="31" t="str">
        <f>J19</f>
        <v>PrimB</v>
      </c>
      <c r="K26" s="31"/>
      <c r="L26" s="34"/>
      <c r="M26" s="31" t="b">
        <f t="shared" si="5"/>
        <v>0</v>
      </c>
      <c r="N26" s="35">
        <f t="shared" si="6"/>
        <v>0</v>
      </c>
      <c r="O26" s="30">
        <v>2</v>
      </c>
      <c r="P26" s="31" t="s">
        <v>55</v>
      </c>
      <c r="Q26" s="34" t="str">
        <f>Q19</f>
        <v>PrimB</v>
      </c>
      <c r="R26" s="36" t="s">
        <v>32</v>
      </c>
      <c r="S26" s="34" t="b">
        <f t="shared" si="7"/>
        <v>1</v>
      </c>
      <c r="T26" s="31" t="b">
        <f t="shared" si="8"/>
        <v>1</v>
      </c>
      <c r="U26" s="34">
        <f t="shared" si="9"/>
        <v>2</v>
      </c>
      <c r="V26" s="22"/>
      <c r="W26" s="22"/>
      <c r="X26" s="22"/>
      <c r="Y26" s="22"/>
      <c r="Z26" s="22"/>
    </row>
    <row r="27" spans="7:26" ht="12.75">
      <c r="G27" s="37">
        <v>1</v>
      </c>
      <c r="H27" s="41">
        <v>3</v>
      </c>
      <c r="I27" s="34" t="s">
        <v>56</v>
      </c>
      <c r="J27" s="31" t="str">
        <f>J19</f>
        <v>PrimB</v>
      </c>
      <c r="K27" s="36" t="s">
        <v>36</v>
      </c>
      <c r="L27" s="31" t="b">
        <f>("yes"=VLOOKUP(K27,$B$7:$E$18,MATCH(J27,$C$6:$E$6,0)+1,FALSE))</f>
        <v>1</v>
      </c>
      <c r="M27" s="31" t="b">
        <f t="shared" si="5"/>
        <v>1</v>
      </c>
      <c r="N27" s="15">
        <f t="shared" si="6"/>
        <v>1</v>
      </c>
      <c r="O27" s="30">
        <v>2</v>
      </c>
      <c r="P27" s="34" t="s">
        <v>57</v>
      </c>
      <c r="Q27" s="31" t="str">
        <f>Q19</f>
        <v>PrimB</v>
      </c>
      <c r="R27" s="8" t="s">
        <v>32</v>
      </c>
      <c r="S27" s="31" t="b">
        <f t="shared" si="7"/>
        <v>1</v>
      </c>
      <c r="T27" s="31" t="b">
        <f t="shared" si="8"/>
        <v>1</v>
      </c>
      <c r="U27" s="34">
        <f t="shared" si="9"/>
        <v>1</v>
      </c>
      <c r="V27" s="22"/>
      <c r="W27" s="22"/>
      <c r="X27" s="22"/>
      <c r="Y27" s="22"/>
      <c r="Z27" s="22"/>
    </row>
    <row r="28" spans="2:26" ht="12.75">
      <c r="B28" s="46" t="s">
        <v>61</v>
      </c>
      <c r="H28" s="42"/>
      <c r="I28" s="43"/>
      <c r="J28" s="22"/>
      <c r="K28" s="22"/>
      <c r="L28" s="22"/>
      <c r="M28" s="22"/>
      <c r="N28" s="38"/>
      <c r="O28" s="44"/>
      <c r="P28" s="22"/>
      <c r="Q28" s="22"/>
      <c r="R28" s="22"/>
      <c r="S28" s="22"/>
      <c r="T28" s="22"/>
      <c r="U28" s="38"/>
      <c r="V28" s="22"/>
      <c r="W28" s="22"/>
      <c r="X28" s="22"/>
      <c r="Y28" s="22"/>
      <c r="Z28" s="22"/>
    </row>
    <row r="29" spans="2:26" ht="12.75">
      <c r="B29" s="47" t="s">
        <v>62</v>
      </c>
      <c r="H29" s="42"/>
      <c r="I29" s="22"/>
      <c r="J29" s="22"/>
      <c r="K29" s="22"/>
      <c r="L29" s="22"/>
      <c r="M29" s="22"/>
      <c r="N29" s="22"/>
      <c r="O29" s="42"/>
      <c r="P29" s="43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8:26" ht="12.75">
      <c r="H30" s="42"/>
      <c r="I30" s="1" t="s">
        <v>0</v>
      </c>
      <c r="J30" s="1" t="str">
        <f>J32</f>
        <v>Perip</v>
      </c>
      <c r="K30" s="1" t="s">
        <v>37</v>
      </c>
      <c r="M30" s="22"/>
      <c r="N30" s="22"/>
      <c r="O30" s="42"/>
      <c r="P30" s="1" t="s">
        <v>0</v>
      </c>
      <c r="Q30" s="1" t="str">
        <f>Q32</f>
        <v>Perip</v>
      </c>
      <c r="R30" s="1" t="s">
        <v>37</v>
      </c>
      <c r="T30" s="22"/>
      <c r="U30" s="22"/>
      <c r="V30" s="22"/>
      <c r="W30" s="22"/>
      <c r="X30" s="22"/>
      <c r="Y30" s="22"/>
      <c r="Z30" s="22"/>
    </row>
    <row r="31" spans="8:26" ht="12.75">
      <c r="H31" s="42"/>
      <c r="I31" s="4" t="s">
        <v>1</v>
      </c>
      <c r="J31" s="5" t="s">
        <v>25</v>
      </c>
      <c r="K31" s="6">
        <f>MAX(N35:N40)</f>
        <v>3</v>
      </c>
      <c r="P31" s="4" t="s">
        <v>1</v>
      </c>
      <c r="Q31" s="5" t="s">
        <v>24</v>
      </c>
      <c r="R31" s="6">
        <f>MAX(U35:U40)</f>
        <v>3</v>
      </c>
      <c r="S31" s="22"/>
      <c r="T31" s="22"/>
      <c r="U31" s="22"/>
      <c r="V31" s="22"/>
      <c r="W31" s="22"/>
      <c r="X31" s="22"/>
      <c r="Y31" s="22"/>
      <c r="Z31" s="22"/>
    </row>
    <row r="32" spans="8:26" ht="12.75">
      <c r="H32" s="42"/>
      <c r="I32" s="9" t="s">
        <v>2</v>
      </c>
      <c r="J32" s="10" t="s">
        <v>26</v>
      </c>
      <c r="P32" s="9" t="s">
        <v>2</v>
      </c>
      <c r="Q32" s="10" t="s">
        <v>26</v>
      </c>
      <c r="S32" s="22"/>
      <c r="T32" s="22"/>
      <c r="U32" s="22"/>
      <c r="V32" s="22"/>
      <c r="W32" s="22"/>
      <c r="X32" s="22"/>
      <c r="Y32" s="22"/>
      <c r="Z32" s="22"/>
    </row>
    <row r="33" spans="8:26" ht="12.75">
      <c r="H33" s="42"/>
      <c r="I33" s="14" t="s">
        <v>6</v>
      </c>
      <c r="J33" s="15" t="s">
        <v>26</v>
      </c>
      <c r="P33" s="14" t="s">
        <v>6</v>
      </c>
      <c r="Q33" s="15" t="s">
        <v>26</v>
      </c>
      <c r="S33" s="22"/>
      <c r="T33" s="22"/>
      <c r="U33" s="22"/>
      <c r="V33" s="22"/>
      <c r="W33" s="22"/>
      <c r="X33" s="22"/>
      <c r="Y33" s="22"/>
      <c r="Z33" s="22"/>
    </row>
    <row r="34" spans="7:26" ht="12.75">
      <c r="G34" s="17" t="s">
        <v>12</v>
      </c>
      <c r="H34" s="16" t="s">
        <v>7</v>
      </c>
      <c r="J34" s="17" t="s">
        <v>8</v>
      </c>
      <c r="K34" s="17" t="s">
        <v>9</v>
      </c>
      <c r="L34" s="17" t="s">
        <v>10</v>
      </c>
      <c r="M34" s="17" t="s">
        <v>11</v>
      </c>
      <c r="N34" s="18" t="s">
        <v>12</v>
      </c>
      <c r="O34" s="16" t="s">
        <v>7</v>
      </c>
      <c r="Q34" s="17" t="s">
        <v>8</v>
      </c>
      <c r="R34" s="17" t="s">
        <v>9</v>
      </c>
      <c r="S34" s="17" t="s">
        <v>10</v>
      </c>
      <c r="T34" s="17" t="s">
        <v>11</v>
      </c>
      <c r="U34" s="17" t="s">
        <v>12</v>
      </c>
      <c r="V34" s="22"/>
      <c r="W34" s="22"/>
      <c r="X34" s="22"/>
      <c r="Y34" s="22"/>
      <c r="Z34" s="22"/>
    </row>
    <row r="35" spans="7:26" ht="12.75">
      <c r="G35" s="21">
        <v>3</v>
      </c>
      <c r="H35" s="28">
        <f>O9</f>
        <v>1</v>
      </c>
      <c r="I35" s="1" t="s">
        <v>43</v>
      </c>
      <c r="J35" s="1" t="str">
        <f>J32</f>
        <v>Perip</v>
      </c>
      <c r="K35" s="3" t="s">
        <v>27</v>
      </c>
      <c r="L35" s="22" t="b">
        <f>("yes"=VLOOKUP(K35,$B$7:$E$18,MATCH(J35,$C$6:$E$6,0)+1,FALSE))</f>
        <v>1</v>
      </c>
      <c r="M35" s="1" t="b">
        <f aca="true" t="shared" si="10" ref="M35:M40">AND((H35&gt;=$C$25),L35)</f>
        <v>1</v>
      </c>
      <c r="N35" s="10">
        <f aca="true" t="shared" si="11" ref="N35:N40">M35*G35</f>
        <v>3</v>
      </c>
      <c r="O35" s="28">
        <f>O22</f>
        <v>1</v>
      </c>
      <c r="P35" s="1" t="s">
        <v>53</v>
      </c>
      <c r="Q35" s="1" t="str">
        <f>Q32</f>
        <v>Perip</v>
      </c>
      <c r="R35" s="3" t="s">
        <v>3</v>
      </c>
      <c r="S35" s="22" t="b">
        <f>("yes"=VLOOKUP(R35,$B$7:$E$18,MATCH(Q35,$C$6:$E$6,0)+1,FALSE))</f>
        <v>1</v>
      </c>
      <c r="T35" s="1" t="b">
        <f aca="true" t="shared" si="12" ref="T35:T40">AND((O35&gt;=$C$25),S35)</f>
        <v>1</v>
      </c>
      <c r="U35" s="1">
        <f aca="true" t="shared" si="13" ref="U35:U40">T35*G35</f>
        <v>3</v>
      </c>
      <c r="V35" s="22"/>
      <c r="W35" s="22"/>
      <c r="X35" s="22"/>
      <c r="Y35" s="22"/>
      <c r="Z35" s="22"/>
    </row>
    <row r="36" spans="7:26" ht="12.75">
      <c r="G36" s="27">
        <v>3</v>
      </c>
      <c r="J36" s="1" t="str">
        <f>J32</f>
        <v>Perip</v>
      </c>
      <c r="K36" s="3"/>
      <c r="M36" s="1" t="b">
        <f t="shared" si="10"/>
        <v>0</v>
      </c>
      <c r="N36" s="10">
        <f t="shared" si="11"/>
        <v>0</v>
      </c>
      <c r="Q36" s="1" t="str">
        <f>Q32</f>
        <v>Perip</v>
      </c>
      <c r="R36" s="3"/>
      <c r="S36" s="22"/>
      <c r="T36" s="1" t="b">
        <f t="shared" si="12"/>
        <v>0</v>
      </c>
      <c r="U36" s="1">
        <f t="shared" si="13"/>
        <v>0</v>
      </c>
      <c r="V36" s="22"/>
      <c r="W36" s="22"/>
      <c r="X36" s="22"/>
      <c r="Y36" s="22"/>
      <c r="Z36" s="22"/>
    </row>
    <row r="37" spans="7:26" ht="12.75">
      <c r="G37" s="27">
        <v>3</v>
      </c>
      <c r="I37" s="22"/>
      <c r="J37" s="1" t="str">
        <f>J32</f>
        <v>Perip</v>
      </c>
      <c r="K37" s="3"/>
      <c r="M37" s="1" t="b">
        <f t="shared" si="10"/>
        <v>0</v>
      </c>
      <c r="N37" s="10">
        <f t="shared" si="11"/>
        <v>0</v>
      </c>
      <c r="O37" s="42"/>
      <c r="P37" s="22"/>
      <c r="Q37" s="1" t="str">
        <f>Q32</f>
        <v>Perip</v>
      </c>
      <c r="R37" s="3"/>
      <c r="S37" s="22"/>
      <c r="T37" s="1" t="b">
        <f t="shared" si="12"/>
        <v>0</v>
      </c>
      <c r="U37" s="1">
        <f t="shared" si="13"/>
        <v>0</v>
      </c>
      <c r="V37" s="22"/>
      <c r="W37" s="22"/>
      <c r="X37" s="22"/>
      <c r="Y37" s="22"/>
      <c r="Z37" s="22"/>
    </row>
    <row r="38" spans="7:26" ht="12.75">
      <c r="G38" s="29">
        <v>3</v>
      </c>
      <c r="H38" s="41"/>
      <c r="I38" s="31"/>
      <c r="J38" s="31" t="str">
        <f>J32</f>
        <v>Perip</v>
      </c>
      <c r="K38" s="8"/>
      <c r="L38" s="31"/>
      <c r="M38" s="31" t="b">
        <f t="shared" si="10"/>
        <v>0</v>
      </c>
      <c r="N38" s="15">
        <f t="shared" si="11"/>
        <v>0</v>
      </c>
      <c r="O38" s="41"/>
      <c r="P38" s="31"/>
      <c r="Q38" s="31" t="str">
        <f>Q32</f>
        <v>Perip</v>
      </c>
      <c r="R38" s="8"/>
      <c r="S38" s="31"/>
      <c r="T38" s="31" t="b">
        <f t="shared" si="12"/>
        <v>0</v>
      </c>
      <c r="U38" s="31">
        <f t="shared" si="13"/>
        <v>0</v>
      </c>
      <c r="V38" s="22"/>
      <c r="W38" s="22"/>
      <c r="X38" s="22"/>
      <c r="Y38" s="22"/>
      <c r="Z38" s="22"/>
    </row>
    <row r="39" spans="7:26" ht="12.75">
      <c r="G39" s="29">
        <v>2</v>
      </c>
      <c r="H39" s="45">
        <f>O13</f>
        <v>2</v>
      </c>
      <c r="I39" s="31" t="s">
        <v>50</v>
      </c>
      <c r="J39" s="34" t="str">
        <f>J32</f>
        <v>Perip</v>
      </c>
      <c r="K39" s="36" t="s">
        <v>34</v>
      </c>
      <c r="L39" s="34" t="b">
        <f>("yes"=VLOOKUP(K39,$B$7:$E$18,MATCH(J39,$C$6:$E$6,0)+1,FALSE))</f>
        <v>1</v>
      </c>
      <c r="M39" s="31" t="b">
        <f t="shared" si="10"/>
        <v>1</v>
      </c>
      <c r="N39" s="35">
        <f t="shared" si="11"/>
        <v>2</v>
      </c>
      <c r="O39" s="32">
        <f>O26</f>
        <v>2</v>
      </c>
      <c r="P39" s="31" t="s">
        <v>55</v>
      </c>
      <c r="Q39" s="34" t="str">
        <f>Q32</f>
        <v>Perip</v>
      </c>
      <c r="R39" s="36" t="s">
        <v>32</v>
      </c>
      <c r="S39" s="34" t="b">
        <f>("yes"=VLOOKUP(R39,$B$7:$E$18,MATCH(Q39,$C$6:$E$6,0)+1,FALSE))</f>
        <v>1</v>
      </c>
      <c r="T39" s="31" t="b">
        <f t="shared" si="12"/>
        <v>1</v>
      </c>
      <c r="U39" s="34">
        <f t="shared" si="13"/>
        <v>2</v>
      </c>
      <c r="V39" s="22"/>
      <c r="W39" s="22"/>
      <c r="X39" s="22"/>
      <c r="Y39" s="22"/>
      <c r="Z39" s="22"/>
    </row>
    <row r="40" spans="7:21" ht="12.75">
      <c r="G40" s="37">
        <v>1</v>
      </c>
      <c r="H40" s="45">
        <f>O14</f>
        <v>2</v>
      </c>
      <c r="I40" s="34" t="s">
        <v>52</v>
      </c>
      <c r="J40" s="31" t="str">
        <f>J32</f>
        <v>Perip</v>
      </c>
      <c r="K40" s="8" t="s">
        <v>34</v>
      </c>
      <c r="L40" s="31" t="b">
        <f>("yes"=VLOOKUP(K40,$B$7:$E$18,MATCH(J40,$C$6:$E$6,0)+1,FALSE))</f>
        <v>1</v>
      </c>
      <c r="M40" s="31" t="b">
        <f t="shared" si="10"/>
        <v>1</v>
      </c>
      <c r="N40" s="15">
        <f t="shared" si="11"/>
        <v>1</v>
      </c>
      <c r="O40" s="32">
        <f>O27</f>
        <v>2</v>
      </c>
      <c r="P40" s="34" t="s">
        <v>57</v>
      </c>
      <c r="Q40" s="31" t="str">
        <f>Q32</f>
        <v>Perip</v>
      </c>
      <c r="R40" s="8" t="s">
        <v>32</v>
      </c>
      <c r="S40" s="31" t="b">
        <f>("yes"=VLOOKUP(R40,$B$7:$E$18,MATCH(Q40,$C$6:$E$6,0)+1,FALSE))</f>
        <v>1</v>
      </c>
      <c r="T40" s="31" t="b">
        <f t="shared" si="12"/>
        <v>1</v>
      </c>
      <c r="U40" s="34">
        <f t="shared" si="13"/>
        <v>1</v>
      </c>
    </row>
    <row r="43" spans="2:3" ht="12.75">
      <c r="B43" s="1" t="s">
        <v>24</v>
      </c>
      <c r="C43" s="1" t="s">
        <v>24</v>
      </c>
    </row>
    <row r="44" spans="2:9" ht="12.75">
      <c r="B44" s="1" t="s">
        <v>25</v>
      </c>
      <c r="C44" s="1" t="s">
        <v>25</v>
      </c>
      <c r="I44" s="22"/>
    </row>
    <row r="45" spans="2:9" ht="12.75">
      <c r="B45" s="1" t="s">
        <v>26</v>
      </c>
      <c r="C45" s="1" t="s">
        <v>26</v>
      </c>
      <c r="I45" s="22"/>
    </row>
    <row r="46" spans="2:9" ht="12.75">
      <c r="B46" s="1" t="s">
        <v>38</v>
      </c>
      <c r="C46" s="1" t="s">
        <v>38</v>
      </c>
      <c r="I46" s="22"/>
    </row>
    <row r="47" spans="2:9" ht="12.75">
      <c r="B47" s="1" t="s">
        <v>39</v>
      </c>
      <c r="C47" s="1" t="s">
        <v>40</v>
      </c>
      <c r="I47" s="22"/>
    </row>
    <row r="48" spans="2:9" ht="12.75">
      <c r="B48" s="1" t="s">
        <v>41</v>
      </c>
      <c r="C48" s="1" t="s">
        <v>42</v>
      </c>
      <c r="I48" s="22"/>
    </row>
    <row r="49" ht="12.75">
      <c r="I49" s="22"/>
    </row>
  </sheetData>
  <printOptions/>
  <pageMargins left="0.75" right="0.75" top="1" bottom="1" header="0.5" footer="0.5"/>
  <pageSetup fitToHeight="1" fitToWidth="1" orientation="landscape" paperSize="9" scale="70"/>
  <headerFooter alignWithMargins="0">
    <oddFooter xml:space="preserve">&amp;L&amp;F  &amp;A  &amp;D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Z49"/>
  <sheetViews>
    <sheetView workbookViewId="0" topLeftCell="B1">
      <selection activeCell="B3" sqref="B3"/>
    </sheetView>
  </sheetViews>
  <sheetFormatPr defaultColWidth="11.00390625" defaultRowHeight="12"/>
  <cols>
    <col min="1" max="1" width="9.00390625" style="1" customWidth="1"/>
    <col min="2" max="2" width="9.50390625" style="1" customWidth="1"/>
    <col min="3" max="3" width="7.00390625" style="1" customWidth="1"/>
    <col min="4" max="4" width="8.50390625" style="1" customWidth="1"/>
    <col min="5" max="5" width="5.375" style="1" customWidth="1"/>
    <col min="6" max="7" width="5.00390625" style="1" customWidth="1"/>
    <col min="8" max="8" width="4.125" style="2" customWidth="1"/>
    <col min="9" max="9" width="19.875" style="1" customWidth="1"/>
    <col min="10" max="10" width="9.375" style="1" customWidth="1"/>
    <col min="11" max="11" width="8.875" style="1" customWidth="1"/>
    <col min="12" max="12" width="7.625" style="1" customWidth="1"/>
    <col min="13" max="13" width="8.00390625" style="1" customWidth="1"/>
    <col min="14" max="14" width="5.375" style="1" customWidth="1"/>
    <col min="15" max="15" width="5.375" style="2" customWidth="1"/>
    <col min="16" max="16" width="20.125" style="1" customWidth="1"/>
    <col min="17" max="17" width="10.875" style="1" customWidth="1"/>
    <col min="18" max="18" width="8.375" style="1" customWidth="1"/>
    <col min="19" max="19" width="9.50390625" style="1" customWidth="1"/>
    <col min="20" max="20" width="10.875" style="1" customWidth="1"/>
    <col min="21" max="21" width="5.50390625" style="1" customWidth="1"/>
    <col min="22" max="16384" width="10.875" style="1" customWidth="1"/>
  </cols>
  <sheetData>
    <row r="1" ht="12.75"/>
    <row r="2" ht="12.75"/>
    <row r="3" ht="12.75">
      <c r="B3" s="1" t="s">
        <v>59</v>
      </c>
    </row>
    <row r="4" spans="9:18" ht="12.75">
      <c r="I4" s="1" t="s">
        <v>0</v>
      </c>
      <c r="J4" s="1" t="str">
        <f>J6</f>
        <v>PrimA</v>
      </c>
      <c r="K4" s="1" t="s">
        <v>37</v>
      </c>
      <c r="P4" s="1" t="s">
        <v>0</v>
      </c>
      <c r="Q4" s="1" t="str">
        <f>Q6</f>
        <v>PrimA</v>
      </c>
      <c r="R4" s="1" t="s">
        <v>37</v>
      </c>
    </row>
    <row r="5" spans="2:18" ht="12.75">
      <c r="B5" s="3" t="s">
        <v>58</v>
      </c>
      <c r="C5" s="3"/>
      <c r="D5" s="3"/>
      <c r="E5" s="3"/>
      <c r="I5" s="4" t="s">
        <v>1</v>
      </c>
      <c r="J5" s="5" t="s">
        <v>24</v>
      </c>
      <c r="K5" s="6">
        <f>MAX(N9:N14)</f>
        <v>0</v>
      </c>
      <c r="P5" s="4" t="s">
        <v>1</v>
      </c>
      <c r="Q5" s="5" t="s">
        <v>25</v>
      </c>
      <c r="R5" s="6">
        <f>MAX(U9:U14)</f>
        <v>0</v>
      </c>
    </row>
    <row r="6" spans="2:17" ht="12.75">
      <c r="B6" s="3"/>
      <c r="C6" s="7" t="s">
        <v>24</v>
      </c>
      <c r="D6" s="7" t="s">
        <v>25</v>
      </c>
      <c r="E6" s="8" t="s">
        <v>26</v>
      </c>
      <c r="I6" s="9" t="s">
        <v>2</v>
      </c>
      <c r="J6" s="10" t="s">
        <v>24</v>
      </c>
      <c r="P6" s="9" t="s">
        <v>2</v>
      </c>
      <c r="Q6" s="10" t="s">
        <v>24</v>
      </c>
    </row>
    <row r="7" spans="2:17" ht="12.75">
      <c r="B7" s="3" t="s">
        <v>3</v>
      </c>
      <c r="C7" s="11" t="s">
        <v>4</v>
      </c>
      <c r="D7" s="12" t="s">
        <v>5</v>
      </c>
      <c r="E7" s="13" t="s">
        <v>5</v>
      </c>
      <c r="I7" s="14" t="s">
        <v>6</v>
      </c>
      <c r="J7" s="15" t="s">
        <v>26</v>
      </c>
      <c r="P7" s="14" t="s">
        <v>6</v>
      </c>
      <c r="Q7" s="15" t="s">
        <v>26</v>
      </c>
    </row>
    <row r="8" spans="2:21" ht="15" customHeight="1">
      <c r="B8" s="3" t="s">
        <v>27</v>
      </c>
      <c r="C8" s="11" t="s">
        <v>5</v>
      </c>
      <c r="D8" s="12" t="s">
        <v>4</v>
      </c>
      <c r="E8" s="13" t="s">
        <v>5</v>
      </c>
      <c r="H8" s="16" t="s">
        <v>7</v>
      </c>
      <c r="J8" s="17" t="s">
        <v>8</v>
      </c>
      <c r="K8" s="17" t="s">
        <v>9</v>
      </c>
      <c r="L8" s="17" t="s">
        <v>10</v>
      </c>
      <c r="M8" s="17" t="s">
        <v>11</v>
      </c>
      <c r="N8" s="18" t="s">
        <v>12</v>
      </c>
      <c r="O8" s="16" t="s">
        <v>7</v>
      </c>
      <c r="Q8" s="17" t="s">
        <v>8</v>
      </c>
      <c r="R8" s="17" t="s">
        <v>9</v>
      </c>
      <c r="S8" s="17" t="s">
        <v>10</v>
      </c>
      <c r="T8" s="17" t="s">
        <v>11</v>
      </c>
      <c r="U8" s="17" t="s">
        <v>12</v>
      </c>
    </row>
    <row r="9" spans="2:21" ht="12.75">
      <c r="B9" s="3" t="s">
        <v>28</v>
      </c>
      <c r="C9" s="19" t="s">
        <v>5</v>
      </c>
      <c r="D9" s="8" t="s">
        <v>5</v>
      </c>
      <c r="E9" s="20" t="s">
        <v>4</v>
      </c>
      <c r="G9" s="21">
        <v>3</v>
      </c>
      <c r="L9" s="22"/>
      <c r="M9" s="1" t="b">
        <f aca="true" t="shared" si="0" ref="M9:M14">AND((H9&gt;=$C$25),L9)</f>
        <v>0</v>
      </c>
      <c r="N9" s="10">
        <f aca="true" t="shared" si="1" ref="N9:N14">M9*G9</f>
        <v>0</v>
      </c>
      <c r="O9" s="23">
        <v>1</v>
      </c>
      <c r="P9" s="1" t="s">
        <v>43</v>
      </c>
      <c r="Q9" s="1" t="str">
        <f>Q6</f>
        <v>PrimA</v>
      </c>
      <c r="R9" s="3" t="s">
        <v>27</v>
      </c>
      <c r="S9" s="22" t="b">
        <f aca="true" t="shared" si="2" ref="S9:S14">("yes"=VLOOKUP(R9,$B$7:$E$18,MATCH(Q9,$C$6:$E$6,0)+1,FALSE))</f>
        <v>1</v>
      </c>
      <c r="T9" s="1" t="b">
        <f aca="true" t="shared" si="3" ref="T9:T14">AND((O9&gt;=$C$25),S9)</f>
        <v>0</v>
      </c>
      <c r="U9" s="1">
        <f aca="true" t="shared" si="4" ref="U9:U14">T9*G9</f>
        <v>0</v>
      </c>
    </row>
    <row r="10" spans="2:21" ht="12.75">
      <c r="B10" s="3" t="s">
        <v>13</v>
      </c>
      <c r="C10" s="24" t="s">
        <v>4</v>
      </c>
      <c r="D10" s="25" t="s">
        <v>5</v>
      </c>
      <c r="E10" s="26" t="s">
        <v>14</v>
      </c>
      <c r="G10" s="27">
        <v>3</v>
      </c>
      <c r="H10" s="23">
        <v>1</v>
      </c>
      <c r="I10" s="22" t="s">
        <v>44</v>
      </c>
      <c r="J10" s="1" t="str">
        <f>J6</f>
        <v>PrimA</v>
      </c>
      <c r="K10" s="12" t="s">
        <v>28</v>
      </c>
      <c r="L10" s="22" t="b">
        <f>("yes"=VLOOKUP(K10,$B$7:$E$18,MATCH(J10,$C$6:$E$6,0)+1,FALSE))</f>
        <v>1</v>
      </c>
      <c r="M10" s="1" t="b">
        <f t="shared" si="0"/>
        <v>0</v>
      </c>
      <c r="N10" s="10">
        <f t="shared" si="1"/>
        <v>0</v>
      </c>
      <c r="O10" s="28">
        <f>H23</f>
        <v>1</v>
      </c>
      <c r="P10" s="1" t="s">
        <v>45</v>
      </c>
      <c r="Q10" s="1" t="str">
        <f>Q6</f>
        <v>PrimA</v>
      </c>
      <c r="R10" s="3" t="s">
        <v>28</v>
      </c>
      <c r="S10" s="22" t="b">
        <f t="shared" si="2"/>
        <v>1</v>
      </c>
      <c r="T10" s="1" t="b">
        <f t="shared" si="3"/>
        <v>0</v>
      </c>
      <c r="U10" s="1">
        <f t="shared" si="4"/>
        <v>0</v>
      </c>
    </row>
    <row r="11" spans="2:21" ht="12.75" customHeight="1">
      <c r="B11" s="3" t="s">
        <v>29</v>
      </c>
      <c r="C11" s="11" t="s">
        <v>5</v>
      </c>
      <c r="D11" s="12" t="s">
        <v>4</v>
      </c>
      <c r="E11" s="13" t="s">
        <v>14</v>
      </c>
      <c r="G11" s="27">
        <v>3</v>
      </c>
      <c r="H11" s="23">
        <v>1</v>
      </c>
      <c r="I11" s="22" t="s">
        <v>46</v>
      </c>
      <c r="J11" s="22" t="str">
        <f>J6</f>
        <v>PrimA</v>
      </c>
      <c r="K11" s="12" t="s">
        <v>28</v>
      </c>
      <c r="L11" s="22" t="b">
        <f>("yes"=VLOOKUP(K11,$B$7:$E$18,MATCH(J11,$C$6:$E$6,0)+1,FALSE))</f>
        <v>1</v>
      </c>
      <c r="M11" s="1" t="b">
        <f t="shared" si="0"/>
        <v>0</v>
      </c>
      <c r="N11" s="10">
        <f t="shared" si="1"/>
        <v>0</v>
      </c>
      <c r="O11" s="28">
        <f>H24</f>
        <v>1</v>
      </c>
      <c r="P11" s="22" t="s">
        <v>47</v>
      </c>
      <c r="Q11" s="1" t="str">
        <f>Q6</f>
        <v>PrimA</v>
      </c>
      <c r="R11" s="3" t="s">
        <v>28</v>
      </c>
      <c r="S11" s="22" t="b">
        <f t="shared" si="2"/>
        <v>1</v>
      </c>
      <c r="T11" s="1" t="b">
        <f t="shared" si="3"/>
        <v>0</v>
      </c>
      <c r="U11" s="1">
        <f t="shared" si="4"/>
        <v>0</v>
      </c>
    </row>
    <row r="12" spans="2:21" ht="12.75">
      <c r="B12" s="3" t="s">
        <v>30</v>
      </c>
      <c r="C12" s="19" t="s">
        <v>14</v>
      </c>
      <c r="D12" s="8" t="s">
        <v>14</v>
      </c>
      <c r="E12" s="20" t="s">
        <v>4</v>
      </c>
      <c r="G12" s="29">
        <v>3</v>
      </c>
      <c r="H12" s="30">
        <v>1</v>
      </c>
      <c r="I12" s="31" t="s">
        <v>48</v>
      </c>
      <c r="J12" s="31" t="str">
        <f>J6</f>
        <v>PrimA</v>
      </c>
      <c r="K12" s="8" t="s">
        <v>30</v>
      </c>
      <c r="L12" s="31" t="b">
        <f>("yes"=VLOOKUP(K12,$B$7:$E$18,MATCH(J12,$C$6:$E$6,0)+1,FALSE))</f>
        <v>0</v>
      </c>
      <c r="M12" s="31" t="b">
        <f t="shared" si="0"/>
        <v>0</v>
      </c>
      <c r="N12" s="15">
        <f t="shared" si="1"/>
        <v>0</v>
      </c>
      <c r="O12" s="32">
        <f>H25</f>
        <v>1</v>
      </c>
      <c r="P12" s="31" t="s">
        <v>49</v>
      </c>
      <c r="Q12" s="31" t="str">
        <f>Q6</f>
        <v>PrimA</v>
      </c>
      <c r="R12" s="8" t="s">
        <v>30</v>
      </c>
      <c r="S12" s="31" t="b">
        <f t="shared" si="2"/>
        <v>0</v>
      </c>
      <c r="T12" s="31" t="b">
        <f t="shared" si="3"/>
        <v>0</v>
      </c>
      <c r="U12" s="31">
        <f t="shared" si="4"/>
        <v>0</v>
      </c>
    </row>
    <row r="13" spans="2:21" ht="12.75">
      <c r="B13" s="3" t="s">
        <v>31</v>
      </c>
      <c r="C13" s="11" t="s">
        <v>4</v>
      </c>
      <c r="D13" s="12" t="s">
        <v>5</v>
      </c>
      <c r="E13" s="13" t="s">
        <v>14</v>
      </c>
      <c r="G13" s="29">
        <v>2</v>
      </c>
      <c r="H13" s="33"/>
      <c r="I13" s="31"/>
      <c r="J13" s="31" t="str">
        <f>J6</f>
        <v>PrimA</v>
      </c>
      <c r="K13" s="31"/>
      <c r="L13" s="34"/>
      <c r="M13" s="31" t="b">
        <f t="shared" si="0"/>
        <v>0</v>
      </c>
      <c r="N13" s="35">
        <f t="shared" si="1"/>
        <v>0</v>
      </c>
      <c r="O13" s="30">
        <v>2</v>
      </c>
      <c r="P13" s="31" t="s">
        <v>50</v>
      </c>
      <c r="Q13" s="34" t="str">
        <f>Q6</f>
        <v>PrimA</v>
      </c>
      <c r="R13" s="36" t="s">
        <v>34</v>
      </c>
      <c r="S13" s="34" t="b">
        <f t="shared" si="2"/>
        <v>0</v>
      </c>
      <c r="T13" s="31" t="b">
        <f t="shared" si="3"/>
        <v>0</v>
      </c>
      <c r="U13" s="34">
        <f t="shared" si="4"/>
        <v>0</v>
      </c>
    </row>
    <row r="14" spans="2:21" ht="12.75">
      <c r="B14" s="3" t="s">
        <v>32</v>
      </c>
      <c r="C14" s="19" t="s">
        <v>4</v>
      </c>
      <c r="D14" s="8" t="s">
        <v>14</v>
      </c>
      <c r="E14" s="20" t="s">
        <v>14</v>
      </c>
      <c r="G14" s="37">
        <v>1</v>
      </c>
      <c r="H14" s="33">
        <v>3</v>
      </c>
      <c r="I14" s="34" t="s">
        <v>51</v>
      </c>
      <c r="J14" s="31" t="str">
        <f>J6</f>
        <v>PrimA</v>
      </c>
      <c r="K14" s="36" t="s">
        <v>35</v>
      </c>
      <c r="L14" s="31" t="b">
        <f>("yes"=VLOOKUP(K14,$B$7:$E$18,MATCH(J14,$C$6:$E$6,0)+1,FALSE))</f>
        <v>0</v>
      </c>
      <c r="M14" s="31" t="b">
        <f t="shared" si="0"/>
        <v>0</v>
      </c>
      <c r="N14" s="15">
        <f t="shared" si="1"/>
        <v>0</v>
      </c>
      <c r="O14" s="30">
        <v>2</v>
      </c>
      <c r="P14" s="34" t="s">
        <v>52</v>
      </c>
      <c r="Q14" s="31" t="str">
        <f>Q6</f>
        <v>PrimA</v>
      </c>
      <c r="R14" s="8" t="s">
        <v>34</v>
      </c>
      <c r="S14" s="31" t="b">
        <f t="shared" si="2"/>
        <v>0</v>
      </c>
      <c r="T14" s="31" t="b">
        <f t="shared" si="3"/>
        <v>0</v>
      </c>
      <c r="U14" s="34">
        <f t="shared" si="4"/>
        <v>0</v>
      </c>
    </row>
    <row r="15" spans="2:5" ht="12.75">
      <c r="B15" s="3" t="s">
        <v>33</v>
      </c>
      <c r="C15" s="24" t="s">
        <v>5</v>
      </c>
      <c r="D15" s="25" t="s">
        <v>4</v>
      </c>
      <c r="E15" s="13" t="s">
        <v>14</v>
      </c>
    </row>
    <row r="16" spans="2:5" ht="12.75">
      <c r="B16" s="3" t="s">
        <v>34</v>
      </c>
      <c r="C16" s="19" t="s">
        <v>14</v>
      </c>
      <c r="D16" s="8" t="s">
        <v>4</v>
      </c>
      <c r="E16" s="20" t="s">
        <v>14</v>
      </c>
    </row>
    <row r="17" spans="2:18" ht="12" customHeight="1">
      <c r="B17" s="3" t="s">
        <v>35</v>
      </c>
      <c r="C17" s="11" t="s">
        <v>14</v>
      </c>
      <c r="D17" s="25" t="s">
        <v>14</v>
      </c>
      <c r="E17" s="26" t="s">
        <v>4</v>
      </c>
      <c r="I17" s="1" t="s">
        <v>0</v>
      </c>
      <c r="J17" s="1" t="str">
        <f>J19</f>
        <v>PrimB</v>
      </c>
      <c r="K17" s="1" t="s">
        <v>37</v>
      </c>
      <c r="P17" s="1" t="s">
        <v>0</v>
      </c>
      <c r="Q17" s="1" t="str">
        <f>Q19</f>
        <v>PrimB</v>
      </c>
      <c r="R17" s="1" t="s">
        <v>37</v>
      </c>
    </row>
    <row r="18" spans="2:26" ht="12.75" customHeight="1">
      <c r="B18" s="3" t="s">
        <v>36</v>
      </c>
      <c r="C18" s="19" t="s">
        <v>14</v>
      </c>
      <c r="D18" s="8" t="s">
        <v>14</v>
      </c>
      <c r="E18" s="20" t="s">
        <v>4</v>
      </c>
      <c r="I18" s="4" t="s">
        <v>1</v>
      </c>
      <c r="J18" s="5" t="s">
        <v>25</v>
      </c>
      <c r="K18" s="6">
        <f>MAX(N22:N27)</f>
        <v>0</v>
      </c>
      <c r="P18" s="4" t="s">
        <v>1</v>
      </c>
      <c r="Q18" s="5" t="s">
        <v>24</v>
      </c>
      <c r="R18" s="6">
        <f>MAX(U22:U27)</f>
        <v>0</v>
      </c>
      <c r="S18" s="22"/>
      <c r="T18" s="22"/>
      <c r="U18" s="38"/>
      <c r="V18" s="22"/>
      <c r="W18" s="22"/>
      <c r="X18" s="22"/>
      <c r="Y18" s="22"/>
      <c r="Z18" s="22"/>
    </row>
    <row r="19" spans="9:26" ht="12.75">
      <c r="I19" s="9" t="s">
        <v>2</v>
      </c>
      <c r="J19" s="10" t="s">
        <v>25</v>
      </c>
      <c r="P19" s="9" t="s">
        <v>2</v>
      </c>
      <c r="Q19" s="10" t="s">
        <v>25</v>
      </c>
      <c r="S19" s="22"/>
      <c r="T19" s="22"/>
      <c r="U19" s="22"/>
      <c r="V19" s="22"/>
      <c r="W19" s="22"/>
      <c r="X19" s="22"/>
      <c r="Y19" s="22"/>
      <c r="Z19" s="22"/>
    </row>
    <row r="20" spans="3:26" ht="12.75">
      <c r="C20" s="16" t="s">
        <v>7</v>
      </c>
      <c r="I20" s="14" t="s">
        <v>6</v>
      </c>
      <c r="J20" s="15" t="s">
        <v>26</v>
      </c>
      <c r="P20" s="14" t="s">
        <v>6</v>
      </c>
      <c r="Q20" s="15" t="s">
        <v>26</v>
      </c>
      <c r="S20" s="22"/>
      <c r="T20" s="22"/>
      <c r="U20" s="22"/>
      <c r="V20" s="22"/>
      <c r="W20" s="22"/>
      <c r="X20" s="22"/>
      <c r="Y20" s="22"/>
      <c r="Z20" s="22"/>
    </row>
    <row r="21" spans="2:26" ht="12.75" customHeight="1">
      <c r="B21" s="1" t="s">
        <v>15</v>
      </c>
      <c r="C21" s="1">
        <v>3</v>
      </c>
      <c r="H21" s="16" t="s">
        <v>7</v>
      </c>
      <c r="J21" s="17" t="s">
        <v>8</v>
      </c>
      <c r="K21" s="17" t="s">
        <v>9</v>
      </c>
      <c r="L21" s="17" t="s">
        <v>10</v>
      </c>
      <c r="M21" s="17" t="s">
        <v>11</v>
      </c>
      <c r="N21" s="18" t="s">
        <v>12</v>
      </c>
      <c r="O21" s="16" t="s">
        <v>7</v>
      </c>
      <c r="Q21" s="17" t="s">
        <v>8</v>
      </c>
      <c r="R21" s="17" t="s">
        <v>9</v>
      </c>
      <c r="S21" s="17" t="s">
        <v>10</v>
      </c>
      <c r="T21" s="17" t="s">
        <v>11</v>
      </c>
      <c r="U21" s="17" t="s">
        <v>12</v>
      </c>
      <c r="V21" s="22"/>
      <c r="W21" s="22"/>
      <c r="X21" s="22"/>
      <c r="Y21" s="22"/>
      <c r="Z21" s="22"/>
    </row>
    <row r="22" spans="2:26" ht="12.75">
      <c r="B22" s="1" t="s">
        <v>16</v>
      </c>
      <c r="C22" s="1">
        <v>2</v>
      </c>
      <c r="D22" s="39"/>
      <c r="G22" s="21">
        <v>3</v>
      </c>
      <c r="J22" s="1" t="str">
        <f>J19</f>
        <v>PrimB</v>
      </c>
      <c r="M22" s="1" t="b">
        <f aca="true" t="shared" si="5" ref="M22:M27">AND((H22&gt;=$C$25),L22)</f>
        <v>0</v>
      </c>
      <c r="N22" s="10">
        <f aca="true" t="shared" si="6" ref="N22:N27">M22*G22</f>
        <v>0</v>
      </c>
      <c r="O22" s="23">
        <v>1</v>
      </c>
      <c r="P22" s="1" t="s">
        <v>53</v>
      </c>
      <c r="Q22" s="1" t="str">
        <f>Q19</f>
        <v>PrimB</v>
      </c>
      <c r="R22" s="3" t="s">
        <v>3</v>
      </c>
      <c r="S22" s="22" t="b">
        <f aca="true" t="shared" si="7" ref="S22:S27">("yes"=VLOOKUP(R22,$B$7:$E$18,MATCH(Q22,$C$6:$E$6,0)+1,FALSE))</f>
        <v>1</v>
      </c>
      <c r="T22" s="1" t="b">
        <f aca="true" t="shared" si="8" ref="T22:T27">AND((O22&gt;=$C$25),S22)</f>
        <v>0</v>
      </c>
      <c r="U22" s="1">
        <f aca="true" t="shared" si="9" ref="U22:U27">T22*G22</f>
        <v>0</v>
      </c>
      <c r="V22" s="22"/>
      <c r="W22" s="22"/>
      <c r="X22" s="22"/>
      <c r="Y22" s="22"/>
      <c r="Z22" s="22"/>
    </row>
    <row r="23" spans="2:26" ht="12.75">
      <c r="B23" s="1" t="s">
        <v>17</v>
      </c>
      <c r="C23" s="1">
        <v>1</v>
      </c>
      <c r="G23" s="27">
        <v>3</v>
      </c>
      <c r="H23" s="23">
        <v>1</v>
      </c>
      <c r="I23" s="1" t="s">
        <v>45</v>
      </c>
      <c r="J23" s="1" t="str">
        <f>J19</f>
        <v>PrimB</v>
      </c>
      <c r="K23" s="12" t="s">
        <v>28</v>
      </c>
      <c r="L23" s="22" t="b">
        <f>("yes"=VLOOKUP(K23,$B$7:$E$18,MATCH(J23,$C$6:$E$6,0)+1,FALSE))</f>
        <v>1</v>
      </c>
      <c r="M23" s="1" t="b">
        <f t="shared" si="5"/>
        <v>0</v>
      </c>
      <c r="N23" s="10">
        <f t="shared" si="6"/>
        <v>0</v>
      </c>
      <c r="O23" s="28">
        <f>H10</f>
        <v>1</v>
      </c>
      <c r="P23" s="1" t="s">
        <v>54</v>
      </c>
      <c r="Q23" s="1" t="str">
        <f>Q19</f>
        <v>PrimB</v>
      </c>
      <c r="R23" s="3" t="s">
        <v>28</v>
      </c>
      <c r="S23" s="22" t="b">
        <f t="shared" si="7"/>
        <v>1</v>
      </c>
      <c r="T23" s="1" t="b">
        <f t="shared" si="8"/>
        <v>0</v>
      </c>
      <c r="U23" s="1">
        <f t="shared" si="9"/>
        <v>0</v>
      </c>
      <c r="V23" s="22"/>
      <c r="W23" s="22"/>
      <c r="X23" s="22"/>
      <c r="Y23" s="22"/>
      <c r="Z23" s="22"/>
    </row>
    <row r="24" spans="2:26" ht="12.75">
      <c r="B24" s="31" t="s">
        <v>18</v>
      </c>
      <c r="C24" s="31">
        <v>0</v>
      </c>
      <c r="G24" s="27">
        <v>3</v>
      </c>
      <c r="H24" s="23">
        <v>1</v>
      </c>
      <c r="I24" s="22" t="s">
        <v>47</v>
      </c>
      <c r="J24" s="22" t="str">
        <f>J19</f>
        <v>PrimB</v>
      </c>
      <c r="K24" s="12" t="s">
        <v>28</v>
      </c>
      <c r="L24" s="22" t="b">
        <f>("yes"=VLOOKUP(K24,$B$7:$E$18,MATCH(J24,$C$6:$E$6,0)+1,FALSE))</f>
        <v>1</v>
      </c>
      <c r="M24" s="1" t="b">
        <f t="shared" si="5"/>
        <v>0</v>
      </c>
      <c r="N24" s="10">
        <f t="shared" si="6"/>
        <v>0</v>
      </c>
      <c r="O24" s="28">
        <f>H11</f>
        <v>1</v>
      </c>
      <c r="P24" s="22" t="s">
        <v>46</v>
      </c>
      <c r="Q24" s="1" t="str">
        <f>Q19</f>
        <v>PrimB</v>
      </c>
      <c r="R24" s="3" t="s">
        <v>28</v>
      </c>
      <c r="S24" s="22" t="b">
        <f t="shared" si="7"/>
        <v>1</v>
      </c>
      <c r="T24" s="1" t="b">
        <f t="shared" si="8"/>
        <v>0</v>
      </c>
      <c r="U24" s="1">
        <f t="shared" si="9"/>
        <v>0</v>
      </c>
      <c r="V24" s="22"/>
      <c r="W24" s="22"/>
      <c r="X24" s="22"/>
      <c r="Y24" s="22"/>
      <c r="Z24" s="22"/>
    </row>
    <row r="25" spans="2:26" ht="12.75">
      <c r="B25" s="1" t="s">
        <v>19</v>
      </c>
      <c r="C25" s="1">
        <v>2</v>
      </c>
      <c r="G25" s="29">
        <v>3</v>
      </c>
      <c r="H25" s="30">
        <v>1</v>
      </c>
      <c r="I25" s="31" t="s">
        <v>49</v>
      </c>
      <c r="J25" s="31" t="str">
        <f>J19</f>
        <v>PrimB</v>
      </c>
      <c r="K25" s="8" t="s">
        <v>30</v>
      </c>
      <c r="L25" s="31" t="b">
        <f>("yes"=VLOOKUP(K25,$B$7:$E$18,MATCH(J25,$C$6:$E$6,0)+1,FALSE))</f>
        <v>0</v>
      </c>
      <c r="M25" s="31" t="b">
        <f t="shared" si="5"/>
        <v>0</v>
      </c>
      <c r="N25" s="15">
        <f t="shared" si="6"/>
        <v>0</v>
      </c>
      <c r="O25" s="32">
        <f>H12</f>
        <v>1</v>
      </c>
      <c r="P25" s="31" t="s">
        <v>48</v>
      </c>
      <c r="Q25" s="31" t="str">
        <f>Q19</f>
        <v>PrimB</v>
      </c>
      <c r="R25" s="8" t="s">
        <v>30</v>
      </c>
      <c r="S25" s="31" t="b">
        <f t="shared" si="7"/>
        <v>0</v>
      </c>
      <c r="T25" s="31" t="b">
        <f t="shared" si="8"/>
        <v>0</v>
      </c>
      <c r="U25" s="31">
        <f t="shared" si="9"/>
        <v>0</v>
      </c>
      <c r="V25" s="22"/>
      <c r="W25" s="22"/>
      <c r="X25" s="22"/>
      <c r="Y25" s="22"/>
      <c r="Z25" s="22"/>
    </row>
    <row r="26" spans="2:26" ht="12.75">
      <c r="B26" s="1" t="s">
        <v>20</v>
      </c>
      <c r="G26" s="29">
        <v>2</v>
      </c>
      <c r="H26" s="33"/>
      <c r="I26" s="31"/>
      <c r="J26" s="31" t="str">
        <f>J19</f>
        <v>PrimB</v>
      </c>
      <c r="K26" s="31"/>
      <c r="L26" s="34"/>
      <c r="M26" s="31" t="b">
        <f t="shared" si="5"/>
        <v>0</v>
      </c>
      <c r="N26" s="35">
        <f t="shared" si="6"/>
        <v>0</v>
      </c>
      <c r="O26" s="30">
        <v>2</v>
      </c>
      <c r="P26" s="31" t="s">
        <v>55</v>
      </c>
      <c r="Q26" s="34" t="str">
        <f>Q19</f>
        <v>PrimB</v>
      </c>
      <c r="R26" s="36" t="s">
        <v>32</v>
      </c>
      <c r="S26" s="34" t="b">
        <f t="shared" si="7"/>
        <v>0</v>
      </c>
      <c r="T26" s="31" t="b">
        <f t="shared" si="8"/>
        <v>0</v>
      </c>
      <c r="U26" s="34">
        <f t="shared" si="9"/>
        <v>0</v>
      </c>
      <c r="V26" s="22"/>
      <c r="W26" s="22"/>
      <c r="X26" s="22"/>
      <c r="Y26" s="22"/>
      <c r="Z26" s="22"/>
    </row>
    <row r="27" spans="2:26" ht="12.75">
      <c r="B27" s="40" t="s">
        <v>21</v>
      </c>
      <c r="G27" s="37">
        <v>1</v>
      </c>
      <c r="H27" s="41">
        <v>3</v>
      </c>
      <c r="I27" s="34" t="s">
        <v>56</v>
      </c>
      <c r="J27" s="31" t="str">
        <f>J19</f>
        <v>PrimB</v>
      </c>
      <c r="K27" s="36" t="s">
        <v>36</v>
      </c>
      <c r="L27" s="31" t="b">
        <f>("yes"=VLOOKUP(K27,$B$7:$E$18,MATCH(J27,$C$6:$E$6,0)+1,FALSE))</f>
        <v>0</v>
      </c>
      <c r="M27" s="31" t="b">
        <f t="shared" si="5"/>
        <v>0</v>
      </c>
      <c r="N27" s="15">
        <f t="shared" si="6"/>
        <v>0</v>
      </c>
      <c r="O27" s="30">
        <v>2</v>
      </c>
      <c r="P27" s="34" t="s">
        <v>57</v>
      </c>
      <c r="Q27" s="31" t="str">
        <f>Q19</f>
        <v>PrimB</v>
      </c>
      <c r="R27" s="8" t="s">
        <v>32</v>
      </c>
      <c r="S27" s="31" t="b">
        <f t="shared" si="7"/>
        <v>0</v>
      </c>
      <c r="T27" s="31" t="b">
        <f t="shared" si="8"/>
        <v>0</v>
      </c>
      <c r="U27" s="34">
        <f t="shared" si="9"/>
        <v>0</v>
      </c>
      <c r="V27" s="22"/>
      <c r="W27" s="22"/>
      <c r="X27" s="22"/>
      <c r="Y27" s="22"/>
      <c r="Z27" s="22"/>
    </row>
    <row r="28" spans="2:26" ht="12.75">
      <c r="B28" s="39" t="s">
        <v>22</v>
      </c>
      <c r="H28" s="42"/>
      <c r="I28" s="43"/>
      <c r="J28" s="22"/>
      <c r="K28" s="22"/>
      <c r="L28" s="22"/>
      <c r="M28" s="22"/>
      <c r="N28" s="38"/>
      <c r="O28" s="44"/>
      <c r="P28" s="22"/>
      <c r="Q28" s="22"/>
      <c r="R28" s="22"/>
      <c r="S28" s="22"/>
      <c r="T28" s="22"/>
      <c r="U28" s="38"/>
      <c r="V28" s="22"/>
      <c r="W28" s="22"/>
      <c r="X28" s="22"/>
      <c r="Y28" s="22"/>
      <c r="Z28" s="22"/>
    </row>
    <row r="29" spans="8:26" ht="12.75">
      <c r="H29" s="42"/>
      <c r="I29" s="22"/>
      <c r="J29" s="22"/>
      <c r="K29" s="22"/>
      <c r="L29" s="22"/>
      <c r="M29" s="22"/>
      <c r="N29" s="22"/>
      <c r="O29" s="42"/>
      <c r="P29" s="43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ht="12.75">
      <c r="B30" s="1" t="s">
        <v>23</v>
      </c>
      <c r="H30" s="42"/>
      <c r="I30" s="1" t="s">
        <v>0</v>
      </c>
      <c r="J30" s="1" t="str">
        <f>J32</f>
        <v>Perip</v>
      </c>
      <c r="K30" s="1" t="s">
        <v>37</v>
      </c>
      <c r="M30" s="22"/>
      <c r="N30" s="22"/>
      <c r="O30" s="42"/>
      <c r="P30" s="1" t="s">
        <v>0</v>
      </c>
      <c r="Q30" s="1" t="str">
        <f>Q32</f>
        <v>Perip</v>
      </c>
      <c r="R30" s="1" t="s">
        <v>37</v>
      </c>
      <c r="T30" s="22"/>
      <c r="U30" s="22"/>
      <c r="V30" s="22"/>
      <c r="W30" s="22"/>
      <c r="X30" s="22"/>
      <c r="Y30" s="22"/>
      <c r="Z30" s="22"/>
    </row>
    <row r="31" spans="8:26" ht="12.75">
      <c r="H31" s="42"/>
      <c r="I31" s="4" t="s">
        <v>1</v>
      </c>
      <c r="J31" s="5" t="s">
        <v>25</v>
      </c>
      <c r="K31" s="6">
        <f>MAX(N35:N40)</f>
        <v>0</v>
      </c>
      <c r="P31" s="4" t="s">
        <v>1</v>
      </c>
      <c r="Q31" s="5" t="s">
        <v>24</v>
      </c>
      <c r="R31" s="6">
        <f>MAX(U35:U40)</f>
        <v>0</v>
      </c>
      <c r="S31" s="22"/>
      <c r="T31" s="22"/>
      <c r="U31" s="22"/>
      <c r="V31" s="22"/>
      <c r="W31" s="22"/>
      <c r="X31" s="22"/>
      <c r="Y31" s="22"/>
      <c r="Z31" s="22"/>
    </row>
    <row r="32" spans="8:26" ht="12.75">
      <c r="H32" s="42"/>
      <c r="I32" s="9" t="s">
        <v>2</v>
      </c>
      <c r="J32" s="10" t="s">
        <v>26</v>
      </c>
      <c r="P32" s="9" t="s">
        <v>2</v>
      </c>
      <c r="Q32" s="10" t="s">
        <v>26</v>
      </c>
      <c r="S32" s="22"/>
      <c r="T32" s="22"/>
      <c r="U32" s="22"/>
      <c r="V32" s="22"/>
      <c r="W32" s="22"/>
      <c r="X32" s="22"/>
      <c r="Y32" s="22"/>
      <c r="Z32" s="22"/>
    </row>
    <row r="33" spans="8:26" ht="12.75">
      <c r="H33" s="42"/>
      <c r="I33" s="14" t="s">
        <v>6</v>
      </c>
      <c r="J33" s="15" t="s">
        <v>26</v>
      </c>
      <c r="P33" s="14" t="s">
        <v>6</v>
      </c>
      <c r="Q33" s="15" t="s">
        <v>26</v>
      </c>
      <c r="S33" s="22"/>
      <c r="T33" s="22"/>
      <c r="U33" s="22"/>
      <c r="V33" s="22"/>
      <c r="W33" s="22"/>
      <c r="X33" s="22"/>
      <c r="Y33" s="22"/>
      <c r="Z33" s="22"/>
    </row>
    <row r="34" spans="8:26" ht="12.75">
      <c r="H34" s="16" t="s">
        <v>7</v>
      </c>
      <c r="J34" s="17" t="s">
        <v>8</v>
      </c>
      <c r="K34" s="17" t="s">
        <v>9</v>
      </c>
      <c r="L34" s="17" t="s">
        <v>10</v>
      </c>
      <c r="M34" s="17" t="s">
        <v>11</v>
      </c>
      <c r="N34" s="18" t="s">
        <v>12</v>
      </c>
      <c r="O34" s="16" t="s">
        <v>7</v>
      </c>
      <c r="Q34" s="17" t="s">
        <v>8</v>
      </c>
      <c r="R34" s="17" t="s">
        <v>9</v>
      </c>
      <c r="S34" s="17" t="s">
        <v>10</v>
      </c>
      <c r="T34" s="17" t="s">
        <v>11</v>
      </c>
      <c r="U34" s="17" t="s">
        <v>12</v>
      </c>
      <c r="V34" s="22"/>
      <c r="W34" s="22"/>
      <c r="X34" s="22"/>
      <c r="Y34" s="22"/>
      <c r="Z34" s="22"/>
    </row>
    <row r="35" spans="7:26" ht="12.75">
      <c r="G35" s="21">
        <v>3</v>
      </c>
      <c r="H35" s="28">
        <f>O9</f>
        <v>1</v>
      </c>
      <c r="I35" s="1" t="s">
        <v>43</v>
      </c>
      <c r="J35" s="1" t="str">
        <f>J32</f>
        <v>Perip</v>
      </c>
      <c r="K35" s="3" t="s">
        <v>27</v>
      </c>
      <c r="L35" s="22" t="b">
        <f>("yes"=VLOOKUP(K35,$B$7:$E$18,MATCH(J35,$C$6:$E$6,0)+1,FALSE))</f>
        <v>1</v>
      </c>
      <c r="M35" s="1" t="b">
        <f aca="true" t="shared" si="10" ref="M35:M40">AND((H35&gt;=$C$25),L35)</f>
        <v>0</v>
      </c>
      <c r="N35" s="10">
        <f aca="true" t="shared" si="11" ref="N35:N40">M35*G35</f>
        <v>0</v>
      </c>
      <c r="O35" s="28">
        <f>O22</f>
        <v>1</v>
      </c>
      <c r="P35" s="1" t="s">
        <v>53</v>
      </c>
      <c r="Q35" s="1" t="str">
        <f>Q32</f>
        <v>Perip</v>
      </c>
      <c r="R35" s="3" t="s">
        <v>3</v>
      </c>
      <c r="S35" s="22" t="b">
        <f>("yes"=VLOOKUP(R35,$B$7:$E$18,MATCH(Q35,$C$6:$E$6,0)+1,FALSE))</f>
        <v>1</v>
      </c>
      <c r="T35" s="1" t="b">
        <f aca="true" t="shared" si="12" ref="T35:T40">AND((O35&gt;=$C$25),S35)</f>
        <v>0</v>
      </c>
      <c r="U35" s="1">
        <f aca="true" t="shared" si="13" ref="U35:U40">T35*G35</f>
        <v>0</v>
      </c>
      <c r="V35" s="22"/>
      <c r="W35" s="22"/>
      <c r="X35" s="22"/>
      <c r="Y35" s="22"/>
      <c r="Z35" s="22"/>
    </row>
    <row r="36" spans="7:26" ht="12.75">
      <c r="G36" s="27">
        <v>3</v>
      </c>
      <c r="J36" s="1" t="str">
        <f>J32</f>
        <v>Perip</v>
      </c>
      <c r="K36" s="3"/>
      <c r="M36" s="1" t="b">
        <f t="shared" si="10"/>
        <v>0</v>
      </c>
      <c r="N36" s="10">
        <f t="shared" si="11"/>
        <v>0</v>
      </c>
      <c r="Q36" s="1" t="str">
        <f>Q32</f>
        <v>Perip</v>
      </c>
      <c r="R36" s="3"/>
      <c r="S36" s="22"/>
      <c r="T36" s="1" t="b">
        <f t="shared" si="12"/>
        <v>0</v>
      </c>
      <c r="U36" s="1">
        <f t="shared" si="13"/>
        <v>0</v>
      </c>
      <c r="V36" s="22"/>
      <c r="W36" s="22"/>
      <c r="X36" s="22"/>
      <c r="Y36" s="22"/>
      <c r="Z36" s="22"/>
    </row>
    <row r="37" spans="7:26" ht="12.75">
      <c r="G37" s="27">
        <v>3</v>
      </c>
      <c r="I37" s="22"/>
      <c r="J37" s="1" t="str">
        <f>J32</f>
        <v>Perip</v>
      </c>
      <c r="K37" s="3"/>
      <c r="M37" s="1" t="b">
        <f t="shared" si="10"/>
        <v>0</v>
      </c>
      <c r="N37" s="10">
        <f t="shared" si="11"/>
        <v>0</v>
      </c>
      <c r="O37" s="42"/>
      <c r="P37" s="22"/>
      <c r="Q37" s="1" t="str">
        <f>Q32</f>
        <v>Perip</v>
      </c>
      <c r="R37" s="3"/>
      <c r="S37" s="22"/>
      <c r="T37" s="1" t="b">
        <f t="shared" si="12"/>
        <v>0</v>
      </c>
      <c r="U37" s="1">
        <f t="shared" si="13"/>
        <v>0</v>
      </c>
      <c r="V37" s="22"/>
      <c r="W37" s="22"/>
      <c r="X37" s="22"/>
      <c r="Y37" s="22"/>
      <c r="Z37" s="22"/>
    </row>
    <row r="38" spans="7:26" ht="12.75">
      <c r="G38" s="29">
        <v>3</v>
      </c>
      <c r="H38" s="41"/>
      <c r="I38" s="31"/>
      <c r="J38" s="31" t="str">
        <f>J32</f>
        <v>Perip</v>
      </c>
      <c r="K38" s="8"/>
      <c r="L38" s="31"/>
      <c r="M38" s="31" t="b">
        <f t="shared" si="10"/>
        <v>0</v>
      </c>
      <c r="N38" s="15">
        <f t="shared" si="11"/>
        <v>0</v>
      </c>
      <c r="O38" s="41"/>
      <c r="P38" s="31"/>
      <c r="Q38" s="31" t="str">
        <f>Q32</f>
        <v>Perip</v>
      </c>
      <c r="R38" s="8"/>
      <c r="S38" s="31"/>
      <c r="T38" s="31" t="b">
        <f t="shared" si="12"/>
        <v>0</v>
      </c>
      <c r="U38" s="31">
        <f t="shared" si="13"/>
        <v>0</v>
      </c>
      <c r="V38" s="22"/>
      <c r="W38" s="22"/>
      <c r="X38" s="22"/>
      <c r="Y38" s="22"/>
      <c r="Z38" s="22"/>
    </row>
    <row r="39" spans="7:26" ht="12.75">
      <c r="G39" s="29">
        <v>2</v>
      </c>
      <c r="H39" s="45">
        <f>O13</f>
        <v>2</v>
      </c>
      <c r="I39" s="31" t="s">
        <v>50</v>
      </c>
      <c r="J39" s="34" t="str">
        <f>J32</f>
        <v>Perip</v>
      </c>
      <c r="K39" s="36" t="s">
        <v>34</v>
      </c>
      <c r="L39" s="34" t="b">
        <f>("yes"=VLOOKUP(K39,$B$7:$E$18,MATCH(J39,$C$6:$E$6,0)+1,FALSE))</f>
        <v>0</v>
      </c>
      <c r="M39" s="31" t="b">
        <f t="shared" si="10"/>
        <v>0</v>
      </c>
      <c r="N39" s="35">
        <f t="shared" si="11"/>
        <v>0</v>
      </c>
      <c r="O39" s="32">
        <f>O26</f>
        <v>2</v>
      </c>
      <c r="P39" s="31" t="s">
        <v>55</v>
      </c>
      <c r="Q39" s="34" t="str">
        <f>Q32</f>
        <v>Perip</v>
      </c>
      <c r="R39" s="36" t="s">
        <v>32</v>
      </c>
      <c r="S39" s="34" t="b">
        <f>("yes"=VLOOKUP(R39,$B$7:$E$18,MATCH(Q39,$C$6:$E$6,0)+1,FALSE))</f>
        <v>0</v>
      </c>
      <c r="T39" s="31" t="b">
        <f t="shared" si="12"/>
        <v>0</v>
      </c>
      <c r="U39" s="34">
        <f t="shared" si="13"/>
        <v>0</v>
      </c>
      <c r="V39" s="22"/>
      <c r="W39" s="22"/>
      <c r="X39" s="22"/>
      <c r="Y39" s="22"/>
      <c r="Z39" s="22"/>
    </row>
    <row r="40" spans="7:21" ht="12.75">
      <c r="G40" s="37">
        <v>1</v>
      </c>
      <c r="H40" s="45">
        <f>O14</f>
        <v>2</v>
      </c>
      <c r="I40" s="34" t="s">
        <v>52</v>
      </c>
      <c r="J40" s="31" t="str">
        <f>J32</f>
        <v>Perip</v>
      </c>
      <c r="K40" s="8" t="s">
        <v>34</v>
      </c>
      <c r="L40" s="31" t="b">
        <f>("yes"=VLOOKUP(K40,$B$7:$E$18,MATCH(J40,$C$6:$E$6,0)+1,FALSE))</f>
        <v>0</v>
      </c>
      <c r="M40" s="31" t="b">
        <f t="shared" si="10"/>
        <v>0</v>
      </c>
      <c r="N40" s="15">
        <f t="shared" si="11"/>
        <v>0</v>
      </c>
      <c r="O40" s="32">
        <f>O27</f>
        <v>2</v>
      </c>
      <c r="P40" s="34" t="s">
        <v>57</v>
      </c>
      <c r="Q40" s="31" t="str">
        <f>Q32</f>
        <v>Perip</v>
      </c>
      <c r="R40" s="8" t="s">
        <v>32</v>
      </c>
      <c r="S40" s="31" t="b">
        <f>("yes"=VLOOKUP(R40,$B$7:$E$18,MATCH(Q40,$C$6:$E$6,0)+1,FALSE))</f>
        <v>0</v>
      </c>
      <c r="T40" s="31" t="b">
        <f t="shared" si="12"/>
        <v>0</v>
      </c>
      <c r="U40" s="34">
        <f t="shared" si="13"/>
        <v>0</v>
      </c>
    </row>
    <row r="43" spans="2:3" ht="12.75">
      <c r="B43"/>
      <c r="C43"/>
    </row>
    <row r="44" spans="2:9" ht="12.75">
      <c r="B44"/>
      <c r="C44"/>
      <c r="I44" s="22"/>
    </row>
    <row r="45" spans="2:9" ht="12.75">
      <c r="B45"/>
      <c r="C45"/>
      <c r="I45" s="22"/>
    </row>
    <row r="46" spans="2:9" ht="12.75">
      <c r="B46" s="1" t="s">
        <v>38</v>
      </c>
      <c r="C46" s="1" t="s">
        <v>38</v>
      </c>
      <c r="I46" s="22"/>
    </row>
    <row r="47" spans="2:9" ht="12.75">
      <c r="B47" s="1" t="s">
        <v>39</v>
      </c>
      <c r="C47" s="1" t="s">
        <v>40</v>
      </c>
      <c r="I47" s="22"/>
    </row>
    <row r="48" spans="2:9" ht="12.75">
      <c r="B48" s="1" t="s">
        <v>41</v>
      </c>
      <c r="C48" s="1" t="s">
        <v>42</v>
      </c>
      <c r="I48" s="22"/>
    </row>
    <row r="49" ht="12.75">
      <c r="I49" s="22"/>
    </row>
  </sheetData>
  <printOptions/>
  <pageMargins left="0.75" right="0.75" top="1" bottom="1" header="0.5" footer="0.5"/>
  <pageSetup fitToHeight="1" fitToWidth="1" orientation="landscape" paperSize="9" scale="70"/>
  <headerFooter alignWithMargins="0">
    <oddFooter xml:space="preserve">&amp;L&amp;F  &amp;A  &amp;D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Psychology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Monk's Research Group</dc:creator>
  <cp:keywords/>
  <dc:description/>
  <cp:lastModifiedBy>ANDREW MONK</cp:lastModifiedBy>
  <cp:lastPrinted>2002-10-09T11:34:16Z</cp:lastPrinted>
  <dcterms:created xsi:type="dcterms:W3CDTF">2002-10-09T10:51:59Z</dcterms:created>
  <cp:category/>
  <cp:version/>
  <cp:contentType/>
  <cp:contentStatus/>
</cp:coreProperties>
</file>